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1\Desktop\"/>
    </mc:Choice>
  </mc:AlternateContent>
  <bookViews>
    <workbookView xWindow="0" yWindow="0" windowWidth="28800" windowHeight="12330" activeTab="1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8" l="1"/>
  <c r="F21" i="8"/>
  <c r="F18" i="8" s="1"/>
  <c r="F27" i="8"/>
  <c r="F15" i="8"/>
  <c r="F11" i="8"/>
  <c r="F9" i="8"/>
  <c r="F6" i="8" s="1"/>
  <c r="J10" i="1"/>
  <c r="J17" i="1" s="1"/>
  <c r="H31" i="7" l="1"/>
  <c r="H30" i="7" s="1"/>
  <c r="H22" i="7" s="1"/>
  <c r="H21" i="7" s="1"/>
  <c r="G21" i="7"/>
  <c r="F21" i="7"/>
  <c r="H18" i="7"/>
  <c r="H17" i="7" s="1"/>
  <c r="H8" i="7" s="1"/>
  <c r="H19" i="7"/>
  <c r="G22" i="7"/>
  <c r="F22" i="7"/>
  <c r="F7" i="11"/>
  <c r="F6" i="11" s="1"/>
  <c r="F8" i="11"/>
  <c r="J12" i="3"/>
  <c r="J11" i="3" s="1"/>
  <c r="J10" i="3" s="1"/>
  <c r="J42" i="3"/>
  <c r="J62" i="3"/>
  <c r="J43" i="3"/>
  <c r="J34" i="3"/>
  <c r="J33" i="3" s="1"/>
  <c r="J32" i="3" s="1"/>
  <c r="J31" i="3" s="1"/>
  <c r="J38" i="3"/>
  <c r="J40" i="3"/>
  <c r="J14" i="1"/>
  <c r="H49" i="7" l="1"/>
  <c r="H48" i="7" s="1"/>
  <c r="H47" i="7" s="1"/>
  <c r="G49" i="7"/>
  <c r="G48" i="7" s="1"/>
  <c r="G47" i="7" s="1"/>
  <c r="F49" i="7"/>
  <c r="F48" i="7" s="1"/>
  <c r="F47" i="7" s="1"/>
  <c r="H52" i="7"/>
  <c r="G52" i="7"/>
  <c r="F52" i="7"/>
  <c r="F37" i="7"/>
  <c r="H38" i="7"/>
  <c r="H37" i="7" s="1"/>
  <c r="G38" i="7"/>
  <c r="G37" i="7" s="1"/>
  <c r="F38" i="7"/>
  <c r="H40" i="7"/>
  <c r="G40" i="7"/>
  <c r="F40" i="7"/>
  <c r="G31" i="7"/>
  <c r="G30" i="7" s="1"/>
  <c r="F31" i="7"/>
  <c r="F30" i="7" s="1"/>
  <c r="H35" i="7"/>
  <c r="G35" i="7"/>
  <c r="F35" i="7"/>
  <c r="H27" i="7" l="1"/>
  <c r="H28" i="7"/>
  <c r="H24" i="7"/>
  <c r="H23" i="7" s="1"/>
  <c r="H45" i="7"/>
  <c r="H44" i="7" s="1"/>
  <c r="H43" i="7" s="1"/>
  <c r="G45" i="7"/>
  <c r="G44" i="7" s="1"/>
  <c r="G43" i="7" s="1"/>
  <c r="F45" i="7"/>
  <c r="F44" i="7" s="1"/>
  <c r="F43" i="7" s="1"/>
  <c r="G27" i="7"/>
  <c r="F28" i="7"/>
  <c r="F27" i="7" s="1"/>
  <c r="G28" i="7"/>
  <c r="G24" i="7"/>
  <c r="G23" i="7" s="1"/>
  <c r="F24" i="7"/>
  <c r="F23" i="7" s="1"/>
  <c r="J47" i="3" l="1"/>
  <c r="J53" i="3"/>
  <c r="J71" i="3"/>
  <c r="J70" i="3" s="1"/>
  <c r="J77" i="3"/>
  <c r="J76" i="3" s="1"/>
  <c r="J74" i="3" s="1"/>
  <c r="J82" i="3"/>
  <c r="J84" i="3"/>
  <c r="J87" i="3"/>
  <c r="F19" i="8"/>
  <c r="F7" i="8"/>
  <c r="G19" i="7" l="1"/>
  <c r="G18" i="7" s="1"/>
  <c r="G17" i="7" s="1"/>
  <c r="F19" i="7"/>
  <c r="F18" i="7" s="1"/>
  <c r="F17" i="7" s="1"/>
  <c r="H15" i="7"/>
  <c r="H14" i="7" s="1"/>
  <c r="H13" i="7" s="1"/>
  <c r="G15" i="7"/>
  <c r="G14" i="7" s="1"/>
  <c r="G13" i="7" s="1"/>
  <c r="F15" i="7"/>
  <c r="F14" i="7" s="1"/>
  <c r="F13" i="7" s="1"/>
  <c r="H10" i="7"/>
  <c r="H9" i="7" s="1"/>
  <c r="G10" i="7"/>
  <c r="G9" i="7" s="1"/>
  <c r="G8" i="7" s="1"/>
  <c r="F10" i="7"/>
  <c r="F9" i="7" s="1"/>
  <c r="F10" i="11"/>
  <c r="E8" i="11"/>
  <c r="E7" i="11" s="1"/>
  <c r="E6" i="11" s="1"/>
  <c r="E10" i="11"/>
  <c r="D8" i="11"/>
  <c r="D7" i="11" s="1"/>
  <c r="D6" i="11" s="1"/>
  <c r="D10" i="11"/>
  <c r="E18" i="8"/>
  <c r="E27" i="8"/>
  <c r="E23" i="8"/>
  <c r="E21" i="8"/>
  <c r="E19" i="8"/>
  <c r="D23" i="8"/>
  <c r="D27" i="8"/>
  <c r="D21" i="8"/>
  <c r="D15" i="8"/>
  <c r="D11" i="8"/>
  <c r="E9" i="8"/>
  <c r="D9" i="8"/>
  <c r="E11" i="8"/>
  <c r="E7" i="8"/>
  <c r="E6" i="8" s="1"/>
  <c r="D19" i="8"/>
  <c r="D18" i="8" s="1"/>
  <c r="D7" i="8"/>
  <c r="D6" i="8" s="1"/>
  <c r="F8" i="7" l="1"/>
  <c r="C8" i="11"/>
  <c r="C7" i="11" s="1"/>
  <c r="C6" i="11" s="1"/>
  <c r="C10" i="11"/>
  <c r="I47" i="3" l="1"/>
  <c r="I34" i="3"/>
  <c r="I33" i="3" s="1"/>
  <c r="I77" i="3"/>
  <c r="I76" i="3" s="1"/>
  <c r="I74" i="3" s="1"/>
  <c r="I31" i="3" s="1"/>
  <c r="I84" i="3"/>
  <c r="H53" i="3"/>
  <c r="H77" i="3"/>
  <c r="H76" i="3" s="1"/>
  <c r="H74" i="3" s="1"/>
  <c r="H31" i="3" s="1"/>
  <c r="H62" i="3"/>
  <c r="H84" i="3"/>
  <c r="I82" i="3"/>
  <c r="H82" i="3"/>
  <c r="I87" i="3"/>
  <c r="H87" i="3"/>
  <c r="I71" i="3"/>
  <c r="I70" i="3" s="1"/>
  <c r="H71" i="3"/>
  <c r="H70" i="3" s="1"/>
  <c r="I62" i="3"/>
  <c r="I53" i="3"/>
  <c r="H47" i="3"/>
  <c r="I43" i="3"/>
  <c r="I42" i="3" s="1"/>
  <c r="H43" i="3"/>
  <c r="H42" i="3" s="1"/>
  <c r="H34" i="3"/>
  <c r="H33" i="3" s="1"/>
  <c r="I11" i="3" l="1"/>
  <c r="I10" i="3" s="1"/>
  <c r="H11" i="3"/>
  <c r="H10" i="3" s="1"/>
  <c r="G17" i="1" l="1"/>
  <c r="C23" i="8" l="1"/>
  <c r="C18" i="8" s="1"/>
  <c r="C11" i="8"/>
  <c r="C6" i="8" s="1"/>
  <c r="G31" i="3"/>
  <c r="G10" i="3"/>
</calcChain>
</file>

<file path=xl/sharedStrings.xml><?xml version="1.0" encoding="utf-8"?>
<sst xmlns="http://schemas.openxmlformats.org/spreadsheetml/2006/main" count="305" uniqueCount="170">
  <si>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</si>
  <si>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</si>
  <si>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</si>
  <si>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</si>
  <si>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</si>
  <si>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</si>
  <si>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</si>
  <si>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</si>
  <si>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</si>
  <si>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</si>
  <si>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</si>
  <si>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</si>
  <si>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</si>
  <si>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</si>
  <si>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</si>
  <si>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</si>
  <si>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</si>
  <si>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</si>
  <si>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</si>
  <si>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</si>
  <si>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</si>
  <si>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</si>
  <si>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</si>
  <si>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</si>
  <si>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</si>
  <si>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</si>
  <si>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</si>
  <si>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</si>
  <si>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</si>
  <si>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</si>
  <si>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</si>
  <si>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</si>
  <si>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</si>
  <si>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</si>
  <si>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</si>
  <si>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</si>
  <si>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</si>
  <si>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</si>
  <si>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</si>
  <si>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</si>
  <si>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</si>
  <si>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</si>
  <si>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</si>
  <si>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</si>
  <si>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</si>
  <si>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</si>
  <si>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</si>
  <si>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</si>
  <si>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</si>
  <si>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</si>
  <si>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</si>
  <si>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</si>
  <si>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</si>
  <si>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</si>
  <si>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</si>
  <si>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</si>
  <si>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</si>
  <si>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</si>
  <si>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</si>
  <si>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</si>
  <si>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</si>
  <si>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</si>
  <si>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</si>
  <si>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</si>
  <si>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</si>
  <si>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</si>
  <si>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</si>
  <si>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</si>
  <si>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</si>
  <si>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 xml:space="preserve">OSTVARENJE/IZVRŠENJE 
1.-12.2022. </t>
  </si>
  <si>
    <t xml:space="preserve">OSTVARENJE/IZVRŠENJE 
1.-12.2023. </t>
  </si>
  <si>
    <t xml:space="preserve">IZVJEŠTAJ O IZVRŠENJU FINANCIJSKOG PLANA SREDNJOŠKOLSKOG ĐAČKOG DOMA ZA  2023. </t>
  </si>
  <si>
    <t>9 PRENESENI VIŠAK PRETH. GODINA</t>
  </si>
  <si>
    <t>Tekuće pomoći proračunskim korisnicima iz proračuna koji im nije nadležan</t>
  </si>
  <si>
    <t>Prihodi od upravnih i administartivnih pristojbi, pristojbi po posebnim propisima i naknada</t>
  </si>
  <si>
    <t>Prihodi po posebnim propisima</t>
  </si>
  <si>
    <t>Prihodi od pruženih usluga</t>
  </si>
  <si>
    <t>Prihodi iz nadležnog proračuna i od HZZO-a temeljem ugovornih obveza</t>
  </si>
  <si>
    <t>Prihodi iz nadležnog proračuna za financiranje rashoda poslovanja</t>
  </si>
  <si>
    <t>Ostali prihodi</t>
  </si>
  <si>
    <t>Ostali prihodi - vlastiti prihodi</t>
  </si>
  <si>
    <t>Višak prihoda</t>
  </si>
  <si>
    <t>Plaće za prekovremni rad</t>
  </si>
  <si>
    <t>Plaće po sudskim presudama</t>
  </si>
  <si>
    <t>Ostali rashodi za zaposlene</t>
  </si>
  <si>
    <t>Doprinosi iz plaće</t>
  </si>
  <si>
    <t>Naknade za prijevoz</t>
  </si>
  <si>
    <t>Stručno usavršavanje zaposlenika</t>
  </si>
  <si>
    <t>Rashodi za materijal i energiju</t>
  </si>
  <si>
    <t>Rashodi za usluge</t>
  </si>
  <si>
    <t>Uredski materijal i ostali materijalni rashodi</t>
  </si>
  <si>
    <t>Materijal i sirovine</t>
  </si>
  <si>
    <t>Energija</t>
  </si>
  <si>
    <t>Sitan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</si>
  <si>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</si>
  <si>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</si>
  <si>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</si>
  <si>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</si>
  <si>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</si>
  <si>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</si>
  <si>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usluge</t>
  </si>
  <si>
    <t>Računalne usluge</t>
  </si>
  <si>
    <t>Ostale nespomenute usluge</t>
  </si>
  <si>
    <t>Ostali nespomenuti rashodi poslovanja</t>
  </si>
  <si>
    <t>Naknade za rad predstav.i izvr. tijela, povjerenstava i sl.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</si>
  <si>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</si>
  <si>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</si>
  <si>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</si>
  <si>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</si>
  <si>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</si>
  <si>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</si>
  <si>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</si>
  <si>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Bnakarske usluge</t>
  </si>
  <si>
    <t>Zatezene kamate</t>
  </si>
  <si>
    <t>Postrojenja i oprerma</t>
  </si>
  <si>
    <t>Uredska oprema i namještaj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</si>
  <si>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</si>
  <si>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</si>
  <si>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</si>
  <si>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</si>
  <si>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</si>
  <si>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Nematerijalna proizvedena imovina</t>
  </si>
  <si>
    <t>Ostala nematerijalna proizvedena imovina</t>
  </si>
  <si>
    <t>Dodatna ulaganja na građevinskom objektu</t>
  </si>
  <si>
    <t>4 Prihodi za posebne namjene</t>
  </si>
  <si>
    <t>41 Prihodi za posebne namjene - proračunski korisnici</t>
  </si>
  <si>
    <t xml:space="preserve">  42 Višak prihoda </t>
  </si>
  <si>
    <t>45 F.P. i dod.udio u porez. na dohodak</t>
  </si>
  <si>
    <t>5 Pomoći</t>
  </si>
  <si>
    <t xml:space="preserve">  51 Pomoći iz državnog proračuna</t>
  </si>
  <si>
    <t xml:space="preserve">IZVRŠENJE 
1.-12.2022. </t>
  </si>
  <si>
    <t xml:space="preserve">IZVRŠENJE 
1.-12.2023. </t>
  </si>
  <si>
    <t>09 Obrazovanje</t>
  </si>
  <si>
    <t>092 Srednjoškolsko obrazovanje</t>
  </si>
  <si>
    <t>096 Dodatne usluge u obrazovanju</t>
  </si>
  <si>
    <t xml:space="preserve">  0922 Više Srednjoškolsko obrazovanje</t>
  </si>
  <si>
    <t xml:space="preserve"> IZVRŠENJE 
1.-12.2023. </t>
  </si>
  <si>
    <t>0960 Dodatne usluge u obrazovanju</t>
  </si>
  <si>
    <t>UKUPNO PRIMICI</t>
  </si>
  <si>
    <t>12 Sredstva učešća za pomoći</t>
  </si>
  <si>
    <t>2 Doprinosi</t>
  </si>
  <si>
    <t>21 Doprinosi za mirovinsko osiguranje</t>
  </si>
  <si>
    <t xml:space="preserve">UKUPNO IZDACI </t>
  </si>
  <si>
    <t>Ulaganja u računalne programe</t>
  </si>
  <si>
    <t>Rashodi za nabavu proizvedene dugotrajne imovine</t>
  </si>
  <si>
    <t>PROGRAM 2204</t>
  </si>
  <si>
    <t>Srednje školstvo - standard</t>
  </si>
  <si>
    <t>A2204-01 Djelatnost srednjih škola</t>
  </si>
  <si>
    <t>Izvor financiranja 451</t>
  </si>
  <si>
    <t>F.P. i dod. udio u por. na dohodak</t>
  </si>
  <si>
    <t>Aktivnost</t>
  </si>
  <si>
    <t>A2204-03 Smj.učenika u đač. domovima</t>
  </si>
  <si>
    <t>A2204-07 Administracija i upravljanje</t>
  </si>
  <si>
    <t>Izvor financiranja 51</t>
  </si>
  <si>
    <t>Državni proračun</t>
  </si>
  <si>
    <t>PROGRAM 2205</t>
  </si>
  <si>
    <t>Srednje školstvo - iznad standarda</t>
  </si>
  <si>
    <t>A2205-12 Podizanje kval. i stand.u školst.</t>
  </si>
  <si>
    <t>Izvor financiranja 31</t>
  </si>
  <si>
    <t>Vlastiti prihodi</t>
  </si>
  <si>
    <t>Izvor financiranja 41</t>
  </si>
  <si>
    <t>Prihodi za posebne namjene</t>
  </si>
  <si>
    <t>Rashodi za nabavu proizvedene dugorajne imovine</t>
  </si>
  <si>
    <t>Rashodi za dodatna ulaganja na nefinancijskoj imovini</t>
  </si>
  <si>
    <t>Izvor financiranja 42</t>
  </si>
  <si>
    <t>A2205-22 Natjecanja i smotre u SŠ</t>
  </si>
  <si>
    <t>Izvor financiranja 11</t>
  </si>
  <si>
    <t>Opći prihodi i primici</t>
  </si>
  <si>
    <t>A2205-32 Pružanje usluga u turizmu</t>
  </si>
  <si>
    <t>Doprinosi za obvezno zdravstveno oosiguranje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</si>
</sst>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57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 applyProtection="1">
      <alignment horizontal="right" wrapText="1"/>
    </xf>
    <xf numFmtId="2" fontId="6" fillId="3" borderId="3" xfId="0" applyNumberFormat="1" applyFont="1" applyFill="1" applyBorder="1" applyAlignment="1" applyProtection="1">
      <alignment horizontal="right" wrapText="1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 applyProtection="1">
      <alignment horizontal="right" wrapText="1"/>
    </xf>
    <xf numFmtId="164" fontId="3" fillId="2" borderId="3" xfId="0" applyNumberFormat="1" applyFont="1" applyFill="1" applyBorder="1" applyAlignment="1">
      <alignment horizontal="right"/>
    </xf>
    <xf numFmtId="164" fontId="0" fillId="0" borderId="3" xfId="0" applyNumberFormat="1" applyBorder="1"/>
    <xf numFmtId="164" fontId="6" fillId="2" borderId="3" xfId="0" applyNumberFormat="1" applyFont="1" applyFill="1" applyBorder="1" applyAlignment="1">
      <alignment horizontal="right"/>
    </xf>
    <xf numFmtId="164" fontId="1" fillId="0" borderId="3" xfId="0" applyNumberFormat="1" applyFont="1" applyBorder="1"/>
    <xf numFmtId="164" fontId="3" fillId="2" borderId="3" xfId="0" applyNumberFormat="1" applyFont="1" applyFill="1" applyBorder="1" applyAlignment="1" applyProtection="1">
      <alignment horizontal="righ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 applyProtection="1">
      <alignment horizontal="right" wrapText="1"/>
    </xf>
    <xf numFmtId="164" fontId="0" fillId="0" borderId="0" xfId="0" applyNumberFormat="1" applyBorder="1"/>
    <xf numFmtId="0" fontId="0" fillId="0" borderId="0" xfId="0" applyBorder="1"/>
    <xf numFmtId="164" fontId="3" fillId="2" borderId="3" xfId="1" applyNumberFormat="1" applyFont="1" applyFill="1" applyBorder="1" applyAlignment="1">
      <alignment horizontal="right"/>
    </xf>
    <xf numFmtId="2" fontId="3" fillId="2" borderId="3" xfId="1" applyNumberFormat="1" applyFont="1" applyFill="1" applyBorder="1" applyAlignment="1">
      <alignment horizontal="right"/>
    </xf>
    <xf numFmtId="2" fontId="0" fillId="0" borderId="3" xfId="1" applyNumberFormat="1" applyFont="1" applyBorder="1"/>
    <xf numFmtId="2" fontId="3" fillId="2" borderId="3" xfId="1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 indent="1"/>
    </xf>
    <xf numFmtId="2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Border="1"/>
    <xf numFmtId="2" fontId="3" fillId="2" borderId="3" xfId="0" applyNumberFormat="1" applyFont="1" applyFill="1" applyBorder="1" applyAlignment="1" applyProtection="1">
      <alignment horizontal="right" wrapText="1"/>
    </xf>
    <xf numFmtId="2" fontId="6" fillId="2" borderId="3" xfId="0" applyNumberFormat="1" applyFont="1" applyFill="1" applyBorder="1" applyAlignment="1">
      <alignment horizontal="right"/>
    </xf>
    <xf numFmtId="2" fontId="1" fillId="0" borderId="3" xfId="0" applyNumberFormat="1" applyFont="1" applyBorder="1"/>
    <xf numFmtId="2" fontId="0" fillId="0" borderId="3" xfId="0" applyNumberFormat="1" applyBorder="1"/>
    <xf numFmtId="0" fontId="11" fillId="2" borderId="3" xfId="0" quotePrefix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right" vertical="center"/>
    </xf>
    <xf numFmtId="2" fontId="6" fillId="0" borderId="3" xfId="0" applyNumberFormat="1" applyFont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/>
    <xf numFmtId="164" fontId="0" fillId="0" borderId="3" xfId="0" applyNumberFormat="1" applyFill="1" applyBorder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2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opLeftCell="A4" workbookViewId="0">
      <selection activeCell="J10" sqref="J10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08" t="s">
        <v>71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ht="18" customHeight="1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2:12" ht="15.75" customHeight="1" x14ac:dyDescent="0.25">
      <c r="B3" s="108" t="s">
        <v>13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36" customHeight="1" x14ac:dyDescent="0.25">
      <c r="B4" s="128"/>
      <c r="C4" s="128"/>
      <c r="D4" s="128"/>
      <c r="E4" s="42"/>
      <c r="F4" s="42"/>
      <c r="G4" s="42"/>
      <c r="H4" s="42"/>
      <c r="I4" s="42"/>
      <c r="J4" s="44"/>
      <c r="K4" s="44"/>
      <c r="L4" s="43"/>
    </row>
    <row r="5" spans="2:12" ht="18" customHeight="1" x14ac:dyDescent="0.25">
      <c r="B5" s="108" t="s">
        <v>60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8" customHeight="1" x14ac:dyDescent="0.25">
      <c r="B6" s="45"/>
      <c r="C6" s="46"/>
      <c r="D6" s="46"/>
      <c r="E6" s="46"/>
      <c r="F6" s="46"/>
      <c r="G6" s="46"/>
      <c r="H6" s="46"/>
      <c r="I6" s="46"/>
      <c r="J6" s="46"/>
      <c r="K6" s="46"/>
      <c r="L6" s="43"/>
    </row>
    <row r="7" spans="2:12" x14ac:dyDescent="0.25">
      <c r="B7" s="121" t="s">
        <v>61</v>
      </c>
      <c r="C7" s="121"/>
      <c r="D7" s="121"/>
      <c r="E7" s="121"/>
      <c r="F7" s="121"/>
      <c r="G7" s="47"/>
      <c r="H7" s="47"/>
      <c r="I7" s="47"/>
      <c r="J7" s="47"/>
      <c r="K7" s="48"/>
      <c r="L7" s="43"/>
    </row>
    <row r="8" spans="2:12" ht="25.5" x14ac:dyDescent="0.25">
      <c r="B8" s="122" t="s">
        <v>8</v>
      </c>
      <c r="C8" s="123"/>
      <c r="D8" s="123"/>
      <c r="E8" s="123"/>
      <c r="F8" s="124"/>
      <c r="G8" s="22" t="s">
        <v>69</v>
      </c>
      <c r="H8" s="1" t="s">
        <v>52</v>
      </c>
      <c r="I8" s="1" t="s">
        <v>49</v>
      </c>
      <c r="J8" s="22" t="s">
        <v>70</v>
      </c>
      <c r="K8" s="1" t="s">
        <v>18</v>
      </c>
      <c r="L8" s="1" t="s">
        <v>50</v>
      </c>
    </row>
    <row r="9" spans="2:12" s="25" customFormat="1" ht="11.25" x14ac:dyDescent="0.2">
      <c r="B9" s="115">
        <v>1</v>
      </c>
      <c r="C9" s="115"/>
      <c r="D9" s="115"/>
      <c r="E9" s="115"/>
      <c r="F9" s="116"/>
      <c r="G9" s="24">
        <v>2</v>
      </c>
      <c r="H9" s="23">
        <v>3</v>
      </c>
      <c r="I9" s="23">
        <v>4</v>
      </c>
      <c r="J9" s="23">
        <v>5</v>
      </c>
      <c r="K9" s="23" t="s">
        <v>20</v>
      </c>
      <c r="L9" s="23" t="s">
        <v>21</v>
      </c>
    </row>
    <row r="10" spans="2:12" x14ac:dyDescent="0.25">
      <c r="B10" s="117" t="s">
        <v>0</v>
      </c>
      <c r="C10" s="118"/>
      <c r="D10" s="118"/>
      <c r="E10" s="118"/>
      <c r="F10" s="119"/>
      <c r="G10" s="59">
        <v>1666260.28</v>
      </c>
      <c r="H10" s="59">
        <v>1559967.09</v>
      </c>
      <c r="I10" s="59">
        <v>1560139.1</v>
      </c>
      <c r="J10" s="60">
        <f>SUM(J11+J13)</f>
        <v>1656227.06</v>
      </c>
      <c r="K10" s="56">
        <v>99.4</v>
      </c>
      <c r="L10" s="56">
        <v>106.2</v>
      </c>
    </row>
    <row r="11" spans="2:12" x14ac:dyDescent="0.25">
      <c r="B11" s="120" t="s">
        <v>53</v>
      </c>
      <c r="C11" s="111"/>
      <c r="D11" s="111"/>
      <c r="E11" s="111"/>
      <c r="F11" s="113"/>
      <c r="G11" s="60">
        <v>1325077.3999999999</v>
      </c>
      <c r="H11" s="60">
        <v>1348565.99</v>
      </c>
      <c r="I11" s="60">
        <v>1348738</v>
      </c>
      <c r="J11" s="66">
        <v>1444825.96</v>
      </c>
      <c r="K11" s="56">
        <v>109</v>
      </c>
      <c r="L11" s="56">
        <v>107.1</v>
      </c>
    </row>
    <row r="12" spans="2:12" x14ac:dyDescent="0.25">
      <c r="B12" s="125" t="s">
        <v>58</v>
      </c>
      <c r="C12" s="113"/>
      <c r="D12" s="113"/>
      <c r="E12" s="113"/>
      <c r="F12" s="113"/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2:12" x14ac:dyDescent="0.25">
      <c r="B13" s="55" t="s">
        <v>72</v>
      </c>
      <c r="C13" s="54"/>
      <c r="D13" s="54"/>
      <c r="E13" s="54"/>
      <c r="F13" s="54"/>
      <c r="G13" s="60">
        <v>341182.89</v>
      </c>
      <c r="H13" s="60">
        <v>211401.1</v>
      </c>
      <c r="I13" s="60">
        <v>211401.1</v>
      </c>
      <c r="J13" s="60">
        <v>211401.1</v>
      </c>
      <c r="K13" s="56">
        <v>62</v>
      </c>
      <c r="L13" s="56">
        <v>100</v>
      </c>
    </row>
    <row r="14" spans="2:12" x14ac:dyDescent="0.25">
      <c r="B14" s="18" t="s">
        <v>1</v>
      </c>
      <c r="C14" s="34"/>
      <c r="D14" s="34"/>
      <c r="E14" s="34"/>
      <c r="F14" s="34"/>
      <c r="G14" s="59">
        <v>1454859.18</v>
      </c>
      <c r="H14" s="59">
        <v>1559967.09</v>
      </c>
      <c r="I14" s="59">
        <v>1560139.1</v>
      </c>
      <c r="J14" s="60">
        <f>SUM(J15+J16)</f>
        <v>1414820.48</v>
      </c>
      <c r="K14" s="56">
        <v>97.2</v>
      </c>
      <c r="L14" s="56">
        <v>90.7</v>
      </c>
    </row>
    <row r="15" spans="2:12" x14ac:dyDescent="0.25">
      <c r="B15" s="110" t="s">
        <v>54</v>
      </c>
      <c r="C15" s="111"/>
      <c r="D15" s="111"/>
      <c r="E15" s="111"/>
      <c r="F15" s="111"/>
      <c r="G15" s="60">
        <v>1237980.48</v>
      </c>
      <c r="H15" s="60">
        <v>1446366.91</v>
      </c>
      <c r="I15" s="60">
        <v>1446538.92</v>
      </c>
      <c r="J15" s="60">
        <v>1369299.58</v>
      </c>
      <c r="K15" s="57">
        <v>110.6</v>
      </c>
      <c r="L15" s="57">
        <v>94.7</v>
      </c>
    </row>
    <row r="16" spans="2:12" x14ac:dyDescent="0.25">
      <c r="B16" s="112" t="s">
        <v>55</v>
      </c>
      <c r="C16" s="113"/>
      <c r="D16" s="113"/>
      <c r="E16" s="113"/>
      <c r="F16" s="113"/>
      <c r="G16" s="61">
        <v>216878.7</v>
      </c>
      <c r="H16" s="61">
        <v>113600.18</v>
      </c>
      <c r="I16" s="61">
        <v>113600.18</v>
      </c>
      <c r="J16" s="61">
        <v>45520.9</v>
      </c>
      <c r="K16" s="57">
        <v>21</v>
      </c>
      <c r="L16" s="57">
        <v>40.1</v>
      </c>
    </row>
    <row r="17" spans="1:43" x14ac:dyDescent="0.25">
      <c r="B17" s="127" t="s">
        <v>62</v>
      </c>
      <c r="C17" s="118"/>
      <c r="D17" s="118"/>
      <c r="E17" s="118"/>
      <c r="F17" s="118"/>
      <c r="G17" s="59">
        <f>SUM(G10-G14)</f>
        <v>211401.10000000009</v>
      </c>
      <c r="H17" s="59"/>
      <c r="I17" s="62"/>
      <c r="J17" s="62">
        <f>SUM(J10-J14)</f>
        <v>241406.58000000007</v>
      </c>
      <c r="K17" s="58"/>
      <c r="L17" s="58"/>
    </row>
    <row r="18" spans="1:43" ht="18" x14ac:dyDescent="0.25">
      <c r="B18" s="42"/>
      <c r="C18" s="49"/>
      <c r="D18" s="49"/>
      <c r="E18" s="49"/>
      <c r="F18" s="49"/>
      <c r="G18" s="49"/>
      <c r="H18" s="49"/>
      <c r="I18" s="50"/>
      <c r="J18" s="50"/>
      <c r="K18" s="50"/>
      <c r="L18" s="50"/>
    </row>
    <row r="19" spans="1:43" ht="18" customHeight="1" x14ac:dyDescent="0.25">
      <c r="B19" s="121" t="s">
        <v>63</v>
      </c>
      <c r="C19" s="121"/>
      <c r="D19" s="121"/>
      <c r="E19" s="121"/>
      <c r="F19" s="121"/>
      <c r="G19" s="49"/>
      <c r="H19" s="49"/>
      <c r="I19" s="50"/>
      <c r="J19" s="50"/>
      <c r="K19" s="50"/>
      <c r="L19" s="50"/>
    </row>
    <row r="20" spans="1:43" ht="25.5" x14ac:dyDescent="0.25">
      <c r="B20" s="122" t="s">
        <v>8</v>
      </c>
      <c r="C20" s="123"/>
      <c r="D20" s="123"/>
      <c r="E20" s="123"/>
      <c r="F20" s="124"/>
      <c r="G20" s="22" t="s">
        <v>69</v>
      </c>
      <c r="H20" s="1" t="s">
        <v>52</v>
      </c>
      <c r="I20" s="1" t="s">
        <v>49</v>
      </c>
      <c r="J20" s="22" t="s">
        <v>70</v>
      </c>
      <c r="K20" s="1" t="s">
        <v>18</v>
      </c>
      <c r="L20" s="1" t="s">
        <v>50</v>
      </c>
    </row>
    <row r="21" spans="1:43" s="25" customFormat="1" x14ac:dyDescent="0.25">
      <c r="B21" s="115">
        <v>1</v>
      </c>
      <c r="C21" s="115"/>
      <c r="D21" s="115"/>
      <c r="E21" s="115"/>
      <c r="F21" s="116"/>
      <c r="G21" s="24">
        <v>2</v>
      </c>
      <c r="H21" s="23">
        <v>3</v>
      </c>
      <c r="I21" s="23">
        <v>4</v>
      </c>
      <c r="J21" s="23">
        <v>5</v>
      </c>
      <c r="K21" s="23" t="s">
        <v>20</v>
      </c>
      <c r="L21" s="23" t="s">
        <v>21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ht="15.75" customHeight="1" x14ac:dyDescent="0.25">
      <c r="A22" s="25"/>
      <c r="B22" s="120" t="s">
        <v>56</v>
      </c>
      <c r="C22" s="132"/>
      <c r="D22" s="132"/>
      <c r="E22" s="132"/>
      <c r="F22" s="133"/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</row>
    <row r="23" spans="1:43" x14ac:dyDescent="0.25">
      <c r="A23" s="25"/>
      <c r="B23" s="120" t="s">
        <v>57</v>
      </c>
      <c r="C23" s="111"/>
      <c r="D23" s="111"/>
      <c r="E23" s="111"/>
      <c r="F23" s="111"/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</row>
    <row r="24" spans="1:43" s="35" customFormat="1" ht="15" customHeight="1" x14ac:dyDescent="0.25">
      <c r="A24" s="25"/>
      <c r="B24" s="129" t="s">
        <v>59</v>
      </c>
      <c r="C24" s="130"/>
      <c r="D24" s="130"/>
      <c r="E24" s="130"/>
      <c r="F24" s="131"/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35" customFormat="1" ht="15" customHeight="1" x14ac:dyDescent="0.25">
      <c r="A25" s="25"/>
      <c r="B25" s="129" t="s">
        <v>64</v>
      </c>
      <c r="C25" s="130"/>
      <c r="D25" s="130"/>
      <c r="E25" s="130"/>
      <c r="F25" s="131"/>
      <c r="G25" s="105"/>
      <c r="H25" s="105"/>
      <c r="I25" s="105"/>
      <c r="J25" s="105"/>
      <c r="K25" s="105"/>
      <c r="L25" s="10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25"/>
      <c r="B26" s="127" t="s">
        <v>65</v>
      </c>
      <c r="C26" s="118"/>
      <c r="D26" s="118"/>
      <c r="E26" s="118"/>
      <c r="F26" s="118"/>
      <c r="G26" s="105"/>
      <c r="H26" s="105"/>
      <c r="I26" s="105"/>
      <c r="J26" s="105"/>
      <c r="K26" s="105"/>
      <c r="L26" s="105"/>
    </row>
    <row r="27" spans="1:43" ht="15.75" x14ac:dyDescent="0.25">
      <c r="B27" s="51"/>
      <c r="C27" s="52"/>
      <c r="D27" s="52"/>
      <c r="E27" s="52"/>
      <c r="F27" s="52"/>
      <c r="G27" s="53"/>
      <c r="H27" s="53"/>
      <c r="I27" s="53"/>
      <c r="J27" s="53"/>
      <c r="K27" s="53"/>
      <c r="L27" s="43"/>
    </row>
    <row r="28" spans="1:43" ht="15.75" x14ac:dyDescent="0.25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</row>
    <row r="29" spans="1:43" ht="15.75" x14ac:dyDescent="0.25">
      <c r="B29" s="14"/>
      <c r="C29" s="15"/>
      <c r="D29" s="15"/>
      <c r="E29" s="15"/>
      <c r="F29" s="15"/>
      <c r="G29" s="16"/>
      <c r="H29" s="16"/>
      <c r="I29" s="16"/>
      <c r="J29" s="16"/>
      <c r="K29" s="16"/>
    </row>
    <row r="30" spans="1:43" ht="15" customHeight="1" x14ac:dyDescent="0.25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43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43" ht="15" customHeight="1" x14ac:dyDescent="0.25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2:12" ht="36.75" customHeight="1" x14ac:dyDescent="0.25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2:12" x14ac:dyDescent="0.25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2" ht="15" customHeigh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2:12" x14ac:dyDescent="0.25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</row>
  </sheetData>
  <mergeCells count="27">
    <mergeCell ref="B35:L36"/>
    <mergeCell ref="B17:F17"/>
    <mergeCell ref="B26:F26"/>
    <mergeCell ref="B4:D4"/>
    <mergeCell ref="B25:F25"/>
    <mergeCell ref="B20:F20"/>
    <mergeCell ref="B21:F21"/>
    <mergeCell ref="B23:F23"/>
    <mergeCell ref="B24:F24"/>
    <mergeCell ref="B22:F22"/>
    <mergeCell ref="B28:L28"/>
    <mergeCell ref="B1:L1"/>
    <mergeCell ref="B3:L3"/>
    <mergeCell ref="B5:L5"/>
    <mergeCell ref="B34:F34"/>
    <mergeCell ref="G34:K34"/>
    <mergeCell ref="B15:F15"/>
    <mergeCell ref="B16:F16"/>
    <mergeCell ref="B30:L30"/>
    <mergeCell ref="B32:L33"/>
    <mergeCell ref="B9:F9"/>
    <mergeCell ref="B10:F10"/>
    <mergeCell ref="B11:F11"/>
    <mergeCell ref="B7:F7"/>
    <mergeCell ref="B8:F8"/>
    <mergeCell ref="B12:F12"/>
    <mergeCell ref="B19:F19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tabSelected="1" topLeftCell="A9" workbookViewId="0">
      <selection activeCell="L32" sqref="L3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38" t="s">
        <v>13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18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25">
      <c r="B4" s="138" t="s">
        <v>66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38" t="s">
        <v>19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5.5" x14ac:dyDescent="0.25">
      <c r="B8" s="135" t="s">
        <v>8</v>
      </c>
      <c r="C8" s="136"/>
      <c r="D8" s="136"/>
      <c r="E8" s="136"/>
      <c r="F8" s="137"/>
      <c r="G8" s="36" t="s">
        <v>69</v>
      </c>
      <c r="H8" s="36" t="s">
        <v>52</v>
      </c>
      <c r="I8" s="36" t="s">
        <v>49</v>
      </c>
      <c r="J8" s="36" t="s">
        <v>70</v>
      </c>
      <c r="K8" s="36" t="s">
        <v>18</v>
      </c>
      <c r="L8" s="36" t="s">
        <v>50</v>
      </c>
    </row>
    <row r="9" spans="2:12" ht="16.5" customHeight="1" x14ac:dyDescent="0.25">
      <c r="B9" s="135">
        <v>1</v>
      </c>
      <c r="C9" s="136"/>
      <c r="D9" s="136"/>
      <c r="E9" s="136"/>
      <c r="F9" s="137"/>
      <c r="G9" s="36">
        <v>2</v>
      </c>
      <c r="H9" s="36">
        <v>3</v>
      </c>
      <c r="I9" s="36">
        <v>4</v>
      </c>
      <c r="J9" s="36">
        <v>5</v>
      </c>
      <c r="K9" s="36" t="s">
        <v>20</v>
      </c>
      <c r="L9" s="36" t="s">
        <v>21</v>
      </c>
    </row>
    <row r="10" spans="2:12" x14ac:dyDescent="0.25">
      <c r="B10" s="6"/>
      <c r="C10" s="6"/>
      <c r="D10" s="6"/>
      <c r="E10" s="6"/>
      <c r="F10" s="6" t="s">
        <v>22</v>
      </c>
      <c r="G10" s="65">
        <f>SUM(G11+G27)</f>
        <v>1666260.29</v>
      </c>
      <c r="H10" s="65">
        <f>SUM(H11+H27)</f>
        <v>1559967.09</v>
      </c>
      <c r="I10" s="65">
        <f>SUM(I11+I27)</f>
        <v>1560139.1</v>
      </c>
      <c r="J10" s="66">
        <f>SUM(J11+J27)</f>
        <v>1686232.54</v>
      </c>
      <c r="K10" s="88">
        <v>101.2</v>
      </c>
      <c r="L10" s="88">
        <v>108.1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65">
        <v>1325077.3999999999</v>
      </c>
      <c r="H11" s="65">
        <f>SUM(H12+H14+H16+H19+H21)</f>
        <v>1348565.99</v>
      </c>
      <c r="I11" s="65">
        <f>SUM(I12+I14+I16+I19+I21)</f>
        <v>1348738</v>
      </c>
      <c r="J11" s="66">
        <f>SUM(J12+J14+J16+J19+J21)</f>
        <v>1444825.96</v>
      </c>
      <c r="K11" s="88">
        <v>109</v>
      </c>
      <c r="L11" s="88">
        <v>107.1</v>
      </c>
    </row>
    <row r="12" spans="2:12" ht="25.5" x14ac:dyDescent="0.25">
      <c r="B12" s="6"/>
      <c r="C12" s="6">
        <v>63</v>
      </c>
      <c r="D12" s="11"/>
      <c r="E12" s="11"/>
      <c r="F12" s="11" t="s">
        <v>23</v>
      </c>
      <c r="G12" s="63">
        <v>622500.66</v>
      </c>
      <c r="H12" s="63">
        <v>693237.39</v>
      </c>
      <c r="I12" s="63">
        <v>693409.4</v>
      </c>
      <c r="J12" s="107">
        <f>J13</f>
        <v>729474.2</v>
      </c>
      <c r="K12" s="88">
        <v>117.2</v>
      </c>
      <c r="L12" s="88">
        <v>105.2</v>
      </c>
    </row>
    <row r="13" spans="2:12" ht="25.5" x14ac:dyDescent="0.25">
      <c r="B13" s="7"/>
      <c r="C13" s="7"/>
      <c r="D13" s="7"/>
      <c r="E13" s="8">
        <v>6361</v>
      </c>
      <c r="F13" s="27" t="s">
        <v>73</v>
      </c>
      <c r="G13" s="63">
        <v>622500.66</v>
      </c>
      <c r="H13" s="63">
        <v>693237.39</v>
      </c>
      <c r="I13" s="63">
        <v>693409.4</v>
      </c>
      <c r="J13" s="107">
        <v>729474.2</v>
      </c>
      <c r="K13" s="88">
        <v>117.2</v>
      </c>
      <c r="L13" s="88">
        <v>105.2</v>
      </c>
    </row>
    <row r="14" spans="2:12" ht="25.5" x14ac:dyDescent="0.25">
      <c r="B14" s="7"/>
      <c r="C14" s="21">
        <v>65</v>
      </c>
      <c r="D14" s="8"/>
      <c r="E14" s="8"/>
      <c r="F14" s="27" t="s">
        <v>74</v>
      </c>
      <c r="G14" s="63">
        <v>192771.18</v>
      </c>
      <c r="H14" s="63">
        <v>238901.06</v>
      </c>
      <c r="I14" s="63">
        <v>238901.06</v>
      </c>
      <c r="J14" s="64">
        <v>194301.48</v>
      </c>
      <c r="K14" s="88">
        <v>100.8</v>
      </c>
      <c r="L14" s="88">
        <v>81.3</v>
      </c>
    </row>
    <row r="15" spans="2:12" x14ac:dyDescent="0.25">
      <c r="B15" s="7"/>
      <c r="C15" s="7"/>
      <c r="D15" s="8"/>
      <c r="E15" s="8">
        <v>652</v>
      </c>
      <c r="F15" s="7" t="s">
        <v>75</v>
      </c>
      <c r="G15" s="63">
        <v>192771.18</v>
      </c>
      <c r="H15" s="63">
        <v>238901.06</v>
      </c>
      <c r="I15" s="63">
        <v>238901.06</v>
      </c>
      <c r="J15" s="64">
        <v>194301.48</v>
      </c>
      <c r="K15" s="88">
        <v>100.8</v>
      </c>
      <c r="L15" s="88">
        <v>81.3</v>
      </c>
    </row>
    <row r="16" spans="2:12" ht="25.5" x14ac:dyDescent="0.25">
      <c r="B16" s="7"/>
      <c r="C16" s="21">
        <v>66</v>
      </c>
      <c r="D16" s="8"/>
      <c r="E16" s="8"/>
      <c r="F16" s="11" t="s">
        <v>24</v>
      </c>
      <c r="G16" s="63">
        <v>255796.63</v>
      </c>
      <c r="H16" s="63">
        <v>160026</v>
      </c>
      <c r="I16" s="63">
        <v>160026</v>
      </c>
      <c r="J16" s="64">
        <v>264459.36</v>
      </c>
      <c r="K16" s="88">
        <v>103.4</v>
      </c>
      <c r="L16" s="88">
        <v>165.3</v>
      </c>
    </row>
    <row r="17" spans="2:12" x14ac:dyDescent="0.25">
      <c r="B17" s="7"/>
      <c r="C17" s="21"/>
      <c r="D17" s="8"/>
      <c r="E17" s="8">
        <v>6614</v>
      </c>
      <c r="F17" s="11" t="s">
        <v>25</v>
      </c>
      <c r="G17" s="82">
        <v>0</v>
      </c>
      <c r="H17" s="82">
        <v>0</v>
      </c>
      <c r="I17" s="82">
        <v>0</v>
      </c>
      <c r="J17" s="64">
        <v>126.1</v>
      </c>
      <c r="K17" s="88">
        <v>0</v>
      </c>
      <c r="L17" s="88">
        <v>0</v>
      </c>
    </row>
    <row r="18" spans="2:12" x14ac:dyDescent="0.25">
      <c r="B18" s="7"/>
      <c r="C18" s="7"/>
      <c r="D18" s="8"/>
      <c r="E18" s="8">
        <v>6615</v>
      </c>
      <c r="F18" s="11" t="s">
        <v>76</v>
      </c>
      <c r="G18" s="63">
        <v>255796.63</v>
      </c>
      <c r="H18" s="63">
        <v>160026</v>
      </c>
      <c r="I18" s="63">
        <v>160026</v>
      </c>
      <c r="J18" s="64">
        <v>264333.26</v>
      </c>
      <c r="K18" s="88">
        <v>103.3</v>
      </c>
      <c r="L18" s="88">
        <v>165.2</v>
      </c>
    </row>
    <row r="19" spans="2:12" ht="25.5" x14ac:dyDescent="0.25">
      <c r="B19" s="7"/>
      <c r="C19" s="21">
        <v>67</v>
      </c>
      <c r="D19" s="8"/>
      <c r="E19" s="8"/>
      <c r="F19" s="11" t="s">
        <v>77</v>
      </c>
      <c r="G19" s="63">
        <v>253994.14</v>
      </c>
      <c r="H19" s="63">
        <v>256401.54</v>
      </c>
      <c r="I19" s="63">
        <v>256401.54</v>
      </c>
      <c r="J19" s="64">
        <v>256398.78</v>
      </c>
      <c r="K19" s="88">
        <v>100.9</v>
      </c>
      <c r="L19" s="88">
        <v>100</v>
      </c>
    </row>
    <row r="20" spans="2:12" ht="25.5" x14ac:dyDescent="0.25">
      <c r="B20" s="7"/>
      <c r="C20" s="7"/>
      <c r="D20" s="8"/>
      <c r="E20" s="8">
        <v>6711</v>
      </c>
      <c r="F20" s="11" t="s">
        <v>78</v>
      </c>
      <c r="G20" s="63">
        <v>253994.14</v>
      </c>
      <c r="H20" s="63">
        <v>256401.54</v>
      </c>
      <c r="I20" s="63">
        <v>256401.54</v>
      </c>
      <c r="J20" s="64">
        <v>256398.78</v>
      </c>
      <c r="K20" s="88">
        <v>100.9</v>
      </c>
      <c r="L20" s="88">
        <v>100</v>
      </c>
    </row>
    <row r="21" spans="2:12" x14ac:dyDescent="0.25">
      <c r="B21" s="7"/>
      <c r="C21" s="21">
        <v>68</v>
      </c>
      <c r="D21" s="8"/>
      <c r="E21" s="8"/>
      <c r="F21" s="11" t="s">
        <v>79</v>
      </c>
      <c r="G21" s="63">
        <v>14.78</v>
      </c>
      <c r="H21" s="82">
        <v>0</v>
      </c>
      <c r="I21" s="82">
        <v>0</v>
      </c>
      <c r="J21" s="64">
        <v>192.14</v>
      </c>
      <c r="K21" s="88">
        <v>0</v>
      </c>
      <c r="L21" s="88">
        <v>0</v>
      </c>
    </row>
    <row r="22" spans="2:12" x14ac:dyDescent="0.25">
      <c r="B22" s="7"/>
      <c r="C22" s="7"/>
      <c r="D22" s="8"/>
      <c r="E22" s="8">
        <v>6831</v>
      </c>
      <c r="F22" s="11" t="s">
        <v>80</v>
      </c>
      <c r="G22" s="63">
        <v>14.78</v>
      </c>
      <c r="H22" s="82">
        <v>0</v>
      </c>
      <c r="I22" s="82">
        <v>0</v>
      </c>
      <c r="J22" s="64">
        <v>192.14</v>
      </c>
      <c r="K22" s="88">
        <v>0</v>
      </c>
      <c r="L22" s="88">
        <v>0</v>
      </c>
    </row>
    <row r="23" spans="2:12" s="32" customFormat="1" x14ac:dyDescent="0.25">
      <c r="B23" s="21">
        <v>7</v>
      </c>
      <c r="C23" s="21"/>
      <c r="D23" s="31"/>
      <c r="E23" s="31"/>
      <c r="F23" s="6" t="s">
        <v>3</v>
      </c>
      <c r="G23" s="86">
        <v>0</v>
      </c>
      <c r="H23" s="86">
        <v>0</v>
      </c>
      <c r="I23" s="86">
        <v>0</v>
      </c>
      <c r="J23" s="87">
        <v>0</v>
      </c>
      <c r="K23" s="87">
        <v>0</v>
      </c>
      <c r="L23" s="87">
        <v>0</v>
      </c>
    </row>
    <row r="24" spans="2:12" x14ac:dyDescent="0.25">
      <c r="B24" s="7"/>
      <c r="C24" s="21">
        <v>72</v>
      </c>
      <c r="D24" s="8"/>
      <c r="E24" s="8"/>
      <c r="F24" s="27" t="s">
        <v>27</v>
      </c>
      <c r="G24" s="82">
        <v>0</v>
      </c>
      <c r="H24" s="82">
        <v>0</v>
      </c>
      <c r="I24" s="82">
        <v>0</v>
      </c>
      <c r="J24" s="88">
        <v>0</v>
      </c>
      <c r="K24" s="88">
        <v>0</v>
      </c>
      <c r="L24" s="88">
        <v>0</v>
      </c>
    </row>
    <row r="25" spans="2:12" x14ac:dyDescent="0.25">
      <c r="B25" s="7"/>
      <c r="C25" s="7"/>
      <c r="D25" s="7">
        <v>721</v>
      </c>
      <c r="E25" s="7"/>
      <c r="F25" s="27" t="s">
        <v>28</v>
      </c>
      <c r="G25" s="82">
        <v>0</v>
      </c>
      <c r="H25" s="82">
        <v>0</v>
      </c>
      <c r="I25" s="82">
        <v>0</v>
      </c>
      <c r="J25" s="88">
        <v>0</v>
      </c>
      <c r="K25" s="88">
        <v>0</v>
      </c>
      <c r="L25" s="88">
        <v>0</v>
      </c>
    </row>
    <row r="26" spans="2:12" x14ac:dyDescent="0.25">
      <c r="B26" s="7"/>
      <c r="C26" s="7"/>
      <c r="D26" s="7"/>
      <c r="E26" s="8">
        <v>7211</v>
      </c>
      <c r="F26" s="27" t="s">
        <v>29</v>
      </c>
      <c r="G26" s="82">
        <v>0</v>
      </c>
      <c r="H26" s="82">
        <v>0</v>
      </c>
      <c r="I26" s="82">
        <v>0</v>
      </c>
      <c r="J26" s="88">
        <v>0</v>
      </c>
      <c r="K26" s="88">
        <v>0</v>
      </c>
      <c r="L26" s="88">
        <v>0</v>
      </c>
    </row>
    <row r="27" spans="2:12" x14ac:dyDescent="0.25">
      <c r="B27" s="21">
        <v>9</v>
      </c>
      <c r="C27" s="7"/>
      <c r="D27" s="7"/>
      <c r="E27" s="7"/>
      <c r="F27" s="89" t="s">
        <v>81</v>
      </c>
      <c r="G27" s="65">
        <v>341182.89</v>
      </c>
      <c r="H27" s="65">
        <v>211401.1</v>
      </c>
      <c r="I27" s="65">
        <v>211401.1</v>
      </c>
      <c r="J27" s="106">
        <v>241406.58</v>
      </c>
      <c r="K27" s="88">
        <v>70.8</v>
      </c>
      <c r="L27" s="88">
        <v>114.2</v>
      </c>
    </row>
    <row r="28" spans="2:12" ht="15.75" customHeight="1" x14ac:dyDescent="0.25"/>
    <row r="29" spans="2:12" ht="25.5" x14ac:dyDescent="0.25">
      <c r="B29" s="135" t="s">
        <v>8</v>
      </c>
      <c r="C29" s="136"/>
      <c r="D29" s="136"/>
      <c r="E29" s="136"/>
      <c r="F29" s="137"/>
      <c r="G29" s="36" t="s">
        <v>69</v>
      </c>
      <c r="H29" s="36" t="s">
        <v>52</v>
      </c>
      <c r="I29" s="36" t="s">
        <v>49</v>
      </c>
      <c r="J29" s="36" t="s">
        <v>70</v>
      </c>
      <c r="K29" s="36" t="s">
        <v>18</v>
      </c>
      <c r="L29" s="36" t="s">
        <v>50</v>
      </c>
    </row>
    <row r="30" spans="2:12" ht="12.75" customHeight="1" x14ac:dyDescent="0.25">
      <c r="B30" s="135">
        <v>1</v>
      </c>
      <c r="C30" s="136"/>
      <c r="D30" s="136"/>
      <c r="E30" s="136"/>
      <c r="F30" s="137"/>
      <c r="G30" s="36">
        <v>2</v>
      </c>
      <c r="H30" s="36">
        <v>3</v>
      </c>
      <c r="I30" s="36">
        <v>4</v>
      </c>
      <c r="J30" s="36">
        <v>5</v>
      </c>
      <c r="K30" s="36" t="s">
        <v>20</v>
      </c>
      <c r="L30" s="36" t="s">
        <v>21</v>
      </c>
    </row>
    <row r="31" spans="2:12" x14ac:dyDescent="0.25">
      <c r="B31" s="6"/>
      <c r="C31" s="6"/>
      <c r="D31" s="6"/>
      <c r="E31" s="6"/>
      <c r="F31" s="6" t="s">
        <v>9</v>
      </c>
      <c r="G31" s="65">
        <f>SUM(G32+G74)</f>
        <v>1454859.18</v>
      </c>
      <c r="H31" s="65">
        <f>SUM(H32+H74)</f>
        <v>1559967.0899999999</v>
      </c>
      <c r="I31" s="65">
        <f>SUM(I32+I74)</f>
        <v>1560139.0999999999</v>
      </c>
      <c r="J31" s="66">
        <f>SUM(J32+J74)</f>
        <v>1414820.4800000002</v>
      </c>
      <c r="K31" s="88">
        <v>97.2</v>
      </c>
      <c r="L31" s="88">
        <v>90.7</v>
      </c>
    </row>
    <row r="32" spans="2:12" x14ac:dyDescent="0.25">
      <c r="B32" s="6">
        <v>3</v>
      </c>
      <c r="C32" s="6"/>
      <c r="D32" s="6"/>
      <c r="E32" s="6"/>
      <c r="F32" s="6" t="s">
        <v>4</v>
      </c>
      <c r="G32" s="65">
        <v>1237980.48</v>
      </c>
      <c r="H32" s="65">
        <v>1446366.91</v>
      </c>
      <c r="I32" s="65">
        <v>1446538.92</v>
      </c>
      <c r="J32" s="66">
        <f>SUM(J33+J42+J70)</f>
        <v>1369299.5800000003</v>
      </c>
      <c r="K32" s="88">
        <v>110.6</v>
      </c>
      <c r="L32" s="88">
        <v>94.7</v>
      </c>
    </row>
    <row r="33" spans="2:12" x14ac:dyDescent="0.25">
      <c r="B33" s="6"/>
      <c r="C33" s="6">
        <v>31</v>
      </c>
      <c r="D33" s="11"/>
      <c r="E33" s="11"/>
      <c r="F33" s="11" t="s">
        <v>5</v>
      </c>
      <c r="G33" s="63">
        <v>671938.99</v>
      </c>
      <c r="H33" s="63">
        <f>SUM(H34+H38+H40)</f>
        <v>751485.65999999992</v>
      </c>
      <c r="I33" s="63">
        <f>SUM(I34+I38+I40)</f>
        <v>751657.66999999993</v>
      </c>
      <c r="J33" s="64">
        <f>SUM(J34+J38+J40)</f>
        <v>779279.87</v>
      </c>
      <c r="K33" s="88">
        <v>116</v>
      </c>
      <c r="L33" s="88">
        <v>103.7</v>
      </c>
    </row>
    <row r="34" spans="2:12" x14ac:dyDescent="0.25">
      <c r="B34" s="7"/>
      <c r="C34" s="7"/>
      <c r="D34" s="7">
        <v>311</v>
      </c>
      <c r="E34" s="7"/>
      <c r="F34" s="7" t="s">
        <v>30</v>
      </c>
      <c r="G34" s="63">
        <v>548623.61</v>
      </c>
      <c r="H34" s="63">
        <f>SUM(H35:H37)</f>
        <v>607153.1</v>
      </c>
      <c r="I34" s="63">
        <f>SUM(I35:I37)</f>
        <v>610353.1</v>
      </c>
      <c r="J34" s="64">
        <f>SUM(J35:J37)</f>
        <v>633897.35</v>
      </c>
      <c r="K34" s="88">
        <v>115.5</v>
      </c>
      <c r="L34" s="88">
        <v>103.9</v>
      </c>
    </row>
    <row r="35" spans="2:12" x14ac:dyDescent="0.25">
      <c r="B35" s="7"/>
      <c r="C35" s="7"/>
      <c r="D35" s="7"/>
      <c r="E35" s="8">
        <v>3111</v>
      </c>
      <c r="F35" s="7" t="s">
        <v>31</v>
      </c>
      <c r="G35" s="63">
        <v>524822.99</v>
      </c>
      <c r="H35" s="63">
        <v>592361.22</v>
      </c>
      <c r="I35" s="63">
        <v>595561.22</v>
      </c>
      <c r="J35" s="64">
        <v>618524.86</v>
      </c>
      <c r="K35" s="88">
        <v>117.9</v>
      </c>
      <c r="L35" s="88">
        <v>104</v>
      </c>
    </row>
    <row r="36" spans="2:12" x14ac:dyDescent="0.25">
      <c r="B36" s="7"/>
      <c r="C36" s="7"/>
      <c r="D36" s="7"/>
      <c r="E36" s="8">
        <v>3113</v>
      </c>
      <c r="F36" s="7" t="s">
        <v>82</v>
      </c>
      <c r="G36" s="63">
        <v>4982.57</v>
      </c>
      <c r="H36" s="63">
        <v>6000</v>
      </c>
      <c r="I36" s="63">
        <v>6000</v>
      </c>
      <c r="J36" s="64">
        <v>6597.87</v>
      </c>
      <c r="K36" s="88">
        <v>132.4</v>
      </c>
      <c r="L36" s="88">
        <v>110</v>
      </c>
    </row>
    <row r="37" spans="2:12" x14ac:dyDescent="0.25">
      <c r="B37" s="7"/>
      <c r="C37" s="7"/>
      <c r="D37" s="7"/>
      <c r="E37" s="8">
        <v>3113</v>
      </c>
      <c r="F37" s="7" t="s">
        <v>83</v>
      </c>
      <c r="G37" s="63">
        <v>18818.04</v>
      </c>
      <c r="H37" s="63">
        <v>8791.8799999999992</v>
      </c>
      <c r="I37" s="63">
        <v>8791.8799999999992</v>
      </c>
      <c r="J37" s="64">
        <v>8774.6200000000008</v>
      </c>
      <c r="K37" s="88">
        <v>46.5</v>
      </c>
      <c r="L37" s="88">
        <v>99.8</v>
      </c>
    </row>
    <row r="38" spans="2:12" x14ac:dyDescent="0.25">
      <c r="B38" s="7"/>
      <c r="C38" s="7"/>
      <c r="D38" s="7">
        <v>312</v>
      </c>
      <c r="E38" s="8"/>
      <c r="F38" s="7" t="s">
        <v>84</v>
      </c>
      <c r="G38" s="63">
        <v>47658.76</v>
      </c>
      <c r="H38" s="63">
        <v>51544.56</v>
      </c>
      <c r="I38" s="63">
        <v>48516.57</v>
      </c>
      <c r="J38" s="64">
        <f>J39</f>
        <v>48614.97</v>
      </c>
      <c r="K38" s="88">
        <v>102</v>
      </c>
      <c r="L38" s="88">
        <v>100.2</v>
      </c>
    </row>
    <row r="39" spans="2:12" x14ac:dyDescent="0.25">
      <c r="B39" s="7"/>
      <c r="C39" s="7"/>
      <c r="D39" s="7"/>
      <c r="E39" s="8">
        <v>3121</v>
      </c>
      <c r="F39" s="7" t="s">
        <v>84</v>
      </c>
      <c r="G39" s="63">
        <v>47568.76</v>
      </c>
      <c r="H39" s="63">
        <v>51544.56</v>
      </c>
      <c r="I39" s="63">
        <v>48516.57</v>
      </c>
      <c r="J39" s="64">
        <v>48614.97</v>
      </c>
      <c r="K39" s="88">
        <v>102</v>
      </c>
      <c r="L39" s="88">
        <v>100.2</v>
      </c>
    </row>
    <row r="40" spans="2:12" x14ac:dyDescent="0.25">
      <c r="B40" s="7"/>
      <c r="C40" s="7"/>
      <c r="D40" s="7">
        <v>313</v>
      </c>
      <c r="E40" s="8"/>
      <c r="F40" s="7" t="s">
        <v>85</v>
      </c>
      <c r="G40" s="63">
        <v>75656.63</v>
      </c>
      <c r="H40" s="63">
        <v>92788</v>
      </c>
      <c r="I40" s="63">
        <v>92788</v>
      </c>
      <c r="J40" s="64">
        <f>J41</f>
        <v>96767.55</v>
      </c>
      <c r="K40" s="88">
        <v>127.9</v>
      </c>
      <c r="L40" s="88">
        <v>104.3</v>
      </c>
    </row>
    <row r="41" spans="2:12" x14ac:dyDescent="0.25">
      <c r="B41" s="7"/>
      <c r="C41" s="7"/>
      <c r="D41" s="7"/>
      <c r="E41" s="8">
        <v>3132</v>
      </c>
      <c r="F41" s="7" t="s">
        <v>169</v>
      </c>
      <c r="G41" s="63">
        <v>75656.63</v>
      </c>
      <c r="H41" s="63">
        <v>92788</v>
      </c>
      <c r="I41" s="63">
        <v>92788</v>
      </c>
      <c r="J41" s="64">
        <v>96767.55</v>
      </c>
      <c r="K41" s="88">
        <v>127.9</v>
      </c>
      <c r="L41" s="88">
        <v>104.3</v>
      </c>
    </row>
    <row r="42" spans="2:12" x14ac:dyDescent="0.25">
      <c r="B42" s="7"/>
      <c r="C42" s="21">
        <v>32</v>
      </c>
      <c r="D42" s="8"/>
      <c r="E42" s="8"/>
      <c r="F42" s="7" t="s">
        <v>14</v>
      </c>
      <c r="G42" s="63">
        <v>566033.53</v>
      </c>
      <c r="H42" s="63">
        <f>SUM(H43+H47+H53+H62)</f>
        <v>694483.08</v>
      </c>
      <c r="I42" s="63">
        <f>SUM(I43+I47+I53+I62)</f>
        <v>694483.03999999992</v>
      </c>
      <c r="J42" s="64">
        <f>SUM(J43+J47+J53+J62)</f>
        <v>590014.85000000009</v>
      </c>
      <c r="K42" s="88">
        <v>104.2</v>
      </c>
      <c r="L42" s="88">
        <v>85</v>
      </c>
    </row>
    <row r="43" spans="2:12" x14ac:dyDescent="0.25">
      <c r="B43" s="7"/>
      <c r="C43" s="7"/>
      <c r="D43" s="7">
        <v>321</v>
      </c>
      <c r="E43" s="8"/>
      <c r="F43" s="7" t="s">
        <v>32</v>
      </c>
      <c r="G43" s="63">
        <v>41628.22</v>
      </c>
      <c r="H43" s="63">
        <f>SUM(H44:H46)</f>
        <v>48100</v>
      </c>
      <c r="I43" s="63">
        <f>SUM(I44:I46)</f>
        <v>48099.54</v>
      </c>
      <c r="J43" s="64">
        <f>SUM(J44:J46)</f>
        <v>43978.080000000002</v>
      </c>
      <c r="K43" s="88">
        <v>105.6</v>
      </c>
      <c r="L43" s="88">
        <v>91.4</v>
      </c>
    </row>
    <row r="44" spans="2:12" x14ac:dyDescent="0.25">
      <c r="B44" s="7"/>
      <c r="C44" s="21"/>
      <c r="D44" s="7"/>
      <c r="E44" s="8">
        <v>3211</v>
      </c>
      <c r="F44" s="27" t="s">
        <v>33</v>
      </c>
      <c r="G44" s="63">
        <v>2897.85</v>
      </c>
      <c r="H44" s="63">
        <v>4300</v>
      </c>
      <c r="I44" s="63">
        <v>4300</v>
      </c>
      <c r="J44" s="64">
        <v>3982.5</v>
      </c>
      <c r="K44" s="88">
        <v>137.4</v>
      </c>
      <c r="L44" s="88">
        <v>92.6</v>
      </c>
    </row>
    <row r="45" spans="2:12" x14ac:dyDescent="0.25">
      <c r="B45" s="7"/>
      <c r="C45" s="21"/>
      <c r="D45" s="8"/>
      <c r="E45" s="8">
        <v>3212</v>
      </c>
      <c r="F45" s="7" t="s">
        <v>86</v>
      </c>
      <c r="G45" s="63">
        <v>38020.31</v>
      </c>
      <c r="H45" s="63">
        <v>42500</v>
      </c>
      <c r="I45" s="63">
        <v>42499.54</v>
      </c>
      <c r="J45" s="64">
        <v>39350.58</v>
      </c>
      <c r="K45" s="88">
        <v>103.5</v>
      </c>
      <c r="L45" s="88">
        <v>92.6</v>
      </c>
    </row>
    <row r="46" spans="2:12" x14ac:dyDescent="0.25">
      <c r="B46" s="7"/>
      <c r="C46" s="7"/>
      <c r="D46" s="8"/>
      <c r="E46" s="8">
        <v>3213</v>
      </c>
      <c r="F46" s="7" t="s">
        <v>87</v>
      </c>
      <c r="G46" s="63">
        <v>710.07</v>
      </c>
      <c r="H46" s="63">
        <v>1300</v>
      </c>
      <c r="I46" s="63">
        <v>1300</v>
      </c>
      <c r="J46" s="64">
        <v>645</v>
      </c>
      <c r="K46" s="88">
        <v>90.8</v>
      </c>
      <c r="L46" s="88">
        <v>49.6</v>
      </c>
    </row>
    <row r="47" spans="2:12" x14ac:dyDescent="0.25">
      <c r="B47" s="7"/>
      <c r="C47" s="7"/>
      <c r="D47" s="7">
        <v>322</v>
      </c>
      <c r="E47" s="8"/>
      <c r="F47" s="7" t="s">
        <v>88</v>
      </c>
      <c r="G47" s="63">
        <v>384740.24</v>
      </c>
      <c r="H47" s="63">
        <f>SUM(H48:H52)</f>
        <v>482987.99999999994</v>
      </c>
      <c r="I47" s="63">
        <f>SUM(I48:I52)</f>
        <v>464749.39999999997</v>
      </c>
      <c r="J47" s="64">
        <f>SUM(J48:J52)</f>
        <v>386824.04000000004</v>
      </c>
      <c r="K47" s="88">
        <v>100.5</v>
      </c>
      <c r="L47" s="88">
        <v>83.2</v>
      </c>
    </row>
    <row r="48" spans="2:12" x14ac:dyDescent="0.25">
      <c r="B48" s="7"/>
      <c r="C48" s="7"/>
      <c r="D48" s="7"/>
      <c r="E48" s="8">
        <v>3221</v>
      </c>
      <c r="F48" s="7" t="s">
        <v>90</v>
      </c>
      <c r="G48" s="63">
        <v>10663.23</v>
      </c>
      <c r="H48" s="63">
        <v>13642.76</v>
      </c>
      <c r="I48" s="63">
        <v>13643.22</v>
      </c>
      <c r="J48" s="64">
        <v>9204.2199999999993</v>
      </c>
      <c r="K48" s="88">
        <v>86.3</v>
      </c>
      <c r="L48" s="88">
        <v>67.5</v>
      </c>
    </row>
    <row r="49" spans="2:12" x14ac:dyDescent="0.25">
      <c r="B49" s="7"/>
      <c r="C49" s="7"/>
      <c r="D49" s="7"/>
      <c r="E49" s="8">
        <v>3222</v>
      </c>
      <c r="F49" s="7" t="s">
        <v>91</v>
      </c>
      <c r="G49" s="63">
        <v>235044.76</v>
      </c>
      <c r="H49" s="63">
        <v>318483.98</v>
      </c>
      <c r="I49" s="63">
        <v>317640.21999999997</v>
      </c>
      <c r="J49" s="64">
        <v>245543.87</v>
      </c>
      <c r="K49" s="88">
        <v>104.5</v>
      </c>
      <c r="L49" s="88">
        <v>77.3</v>
      </c>
    </row>
    <row r="50" spans="2:12" x14ac:dyDescent="0.25">
      <c r="B50" s="7"/>
      <c r="C50" s="7"/>
      <c r="D50" s="7"/>
      <c r="E50" s="8">
        <v>3223</v>
      </c>
      <c r="F50" s="7" t="s">
        <v>92</v>
      </c>
      <c r="G50" s="63">
        <v>126484.84</v>
      </c>
      <c r="H50" s="63">
        <v>138916.21</v>
      </c>
      <c r="I50" s="63">
        <v>121520.91</v>
      </c>
      <c r="J50" s="64">
        <v>121520.91</v>
      </c>
      <c r="K50" s="88">
        <v>96.1</v>
      </c>
      <c r="L50" s="88">
        <v>100</v>
      </c>
    </row>
    <row r="51" spans="2:12" x14ac:dyDescent="0.25">
      <c r="B51" s="7"/>
      <c r="C51" s="7"/>
      <c r="D51" s="7"/>
      <c r="E51" s="8">
        <v>3225</v>
      </c>
      <c r="F51" s="7" t="s">
        <v>93</v>
      </c>
      <c r="G51" s="63">
        <v>7987.36</v>
      </c>
      <c r="H51" s="63">
        <v>6636.14</v>
      </c>
      <c r="I51" s="63">
        <v>6636.14</v>
      </c>
      <c r="J51" s="64">
        <v>6310.21</v>
      </c>
      <c r="K51" s="88">
        <v>79</v>
      </c>
      <c r="L51" s="88">
        <v>95.1</v>
      </c>
    </row>
    <row r="52" spans="2:12" x14ac:dyDescent="0.25">
      <c r="B52" s="7"/>
      <c r="C52" s="7"/>
      <c r="D52" s="7"/>
      <c r="E52" s="8">
        <v>3227</v>
      </c>
      <c r="F52" s="7" t="s">
        <v>94</v>
      </c>
      <c r="G52" s="63">
        <v>4560.05</v>
      </c>
      <c r="H52" s="63">
        <v>5308.91</v>
      </c>
      <c r="I52" s="63">
        <v>5308.91</v>
      </c>
      <c r="J52" s="64">
        <v>4244.83</v>
      </c>
      <c r="K52" s="88">
        <v>93.1</v>
      </c>
      <c r="L52" s="88">
        <v>80</v>
      </c>
    </row>
    <row r="53" spans="2:12" x14ac:dyDescent="0.25">
      <c r="B53" s="7"/>
      <c r="C53" s="7"/>
      <c r="D53" s="7">
        <v>323</v>
      </c>
      <c r="E53" s="8"/>
      <c r="F53" s="7" t="s">
        <v>89</v>
      </c>
      <c r="G53" s="63">
        <v>114113.58</v>
      </c>
      <c r="H53" s="63">
        <f>SUM(H54:H61)</f>
        <v>130379.63</v>
      </c>
      <c r="I53" s="63">
        <f>SUM(I54:I61)</f>
        <v>145780.02000000002</v>
      </c>
      <c r="J53" s="64">
        <f>SUM(J54:J61)</f>
        <v>127156.51000000001</v>
      </c>
      <c r="K53" s="88">
        <v>111.4</v>
      </c>
      <c r="L53" s="88">
        <v>87.2</v>
      </c>
    </row>
    <row r="54" spans="2:12" x14ac:dyDescent="0.25">
      <c r="B54" s="7"/>
      <c r="C54" s="7"/>
      <c r="D54" s="7"/>
      <c r="E54" s="8">
        <v>3231</v>
      </c>
      <c r="F54" s="7" t="s">
        <v>95</v>
      </c>
      <c r="G54" s="63">
        <v>3166.11</v>
      </c>
      <c r="H54" s="63">
        <v>3585.81</v>
      </c>
      <c r="I54" s="63">
        <v>3408.45</v>
      </c>
      <c r="J54" s="64">
        <v>2743.3</v>
      </c>
      <c r="K54" s="88">
        <v>86.6</v>
      </c>
      <c r="L54" s="88">
        <v>80.5</v>
      </c>
    </row>
    <row r="55" spans="2:12" x14ac:dyDescent="0.25">
      <c r="B55" s="7"/>
      <c r="C55" s="7"/>
      <c r="D55" s="7"/>
      <c r="E55" s="8">
        <v>3232</v>
      </c>
      <c r="F55" s="7" t="s">
        <v>96</v>
      </c>
      <c r="G55" s="63">
        <v>58712.5</v>
      </c>
      <c r="H55" s="63">
        <v>59000</v>
      </c>
      <c r="I55" s="63">
        <v>59000</v>
      </c>
      <c r="J55" s="64">
        <v>45418</v>
      </c>
      <c r="K55" s="88">
        <v>77.400000000000006</v>
      </c>
      <c r="L55" s="88">
        <v>77</v>
      </c>
    </row>
    <row r="56" spans="2:12" x14ac:dyDescent="0.25">
      <c r="B56" s="7"/>
      <c r="C56" s="7"/>
      <c r="D56" s="7"/>
      <c r="E56" s="8">
        <v>3233</v>
      </c>
      <c r="F56" s="7" t="s">
        <v>97</v>
      </c>
      <c r="G56" s="63">
        <v>1055.1500000000001</v>
      </c>
      <c r="H56" s="63">
        <v>1600</v>
      </c>
      <c r="I56" s="63">
        <v>1600</v>
      </c>
      <c r="J56" s="64">
        <v>1057.4000000000001</v>
      </c>
      <c r="K56" s="88">
        <v>100.2</v>
      </c>
      <c r="L56" s="88">
        <v>66.099999999999994</v>
      </c>
    </row>
    <row r="57" spans="2:12" x14ac:dyDescent="0.25">
      <c r="B57" s="7"/>
      <c r="C57" s="7"/>
      <c r="D57" s="8"/>
      <c r="E57" s="8">
        <v>3234</v>
      </c>
      <c r="F57" s="7" t="s">
        <v>98</v>
      </c>
      <c r="G57" s="63">
        <v>30833.72</v>
      </c>
      <c r="H57" s="63">
        <v>35593.82</v>
      </c>
      <c r="I57" s="63">
        <v>38598.65</v>
      </c>
      <c r="J57" s="64">
        <v>38505.25</v>
      </c>
      <c r="K57" s="88">
        <v>124.9</v>
      </c>
      <c r="L57" s="88">
        <v>99.8</v>
      </c>
    </row>
    <row r="58" spans="2:12" x14ac:dyDescent="0.25">
      <c r="B58" s="7"/>
      <c r="C58" s="7"/>
      <c r="D58" s="8"/>
      <c r="E58" s="8">
        <v>3236</v>
      </c>
      <c r="F58" s="7" t="s">
        <v>99</v>
      </c>
      <c r="G58" s="63">
        <v>5731.36</v>
      </c>
      <c r="H58" s="63">
        <v>6900</v>
      </c>
      <c r="I58" s="63">
        <v>6900</v>
      </c>
      <c r="J58" s="64">
        <v>5985.82</v>
      </c>
      <c r="K58" s="88">
        <v>104.4</v>
      </c>
      <c r="L58" s="88">
        <v>86.8</v>
      </c>
    </row>
    <row r="59" spans="2:12" x14ac:dyDescent="0.25">
      <c r="B59" s="7"/>
      <c r="C59" s="7"/>
      <c r="D59" s="8"/>
      <c r="E59" s="8">
        <v>3237</v>
      </c>
      <c r="F59" s="7" t="s">
        <v>100</v>
      </c>
      <c r="G59" s="63">
        <v>10312.26</v>
      </c>
      <c r="H59" s="63">
        <v>18500</v>
      </c>
      <c r="I59" s="63">
        <v>30960</v>
      </c>
      <c r="J59" s="64">
        <v>28192.78</v>
      </c>
      <c r="K59" s="88">
        <v>273.39999999999998</v>
      </c>
      <c r="L59" s="88">
        <v>91.1</v>
      </c>
    </row>
    <row r="60" spans="2:12" x14ac:dyDescent="0.25">
      <c r="B60" s="7"/>
      <c r="C60" s="7"/>
      <c r="D60" s="8"/>
      <c r="E60" s="8">
        <v>3238</v>
      </c>
      <c r="F60" s="7" t="s">
        <v>101</v>
      </c>
      <c r="G60" s="63">
        <v>3937.33</v>
      </c>
      <c r="H60" s="63">
        <v>4100</v>
      </c>
      <c r="I60" s="63">
        <v>5000</v>
      </c>
      <c r="J60" s="64">
        <v>4941.04</v>
      </c>
      <c r="K60" s="88">
        <v>125.5</v>
      </c>
      <c r="L60" s="88">
        <v>98.8</v>
      </c>
    </row>
    <row r="61" spans="2:12" x14ac:dyDescent="0.25">
      <c r="B61" s="7"/>
      <c r="C61" s="7"/>
      <c r="D61" s="8"/>
      <c r="E61" s="8">
        <v>3239</v>
      </c>
      <c r="F61" s="7" t="s">
        <v>102</v>
      </c>
      <c r="G61" s="63">
        <v>365.54</v>
      </c>
      <c r="H61" s="63">
        <v>1100</v>
      </c>
      <c r="I61" s="63">
        <v>312.92</v>
      </c>
      <c r="J61" s="64">
        <v>312.92</v>
      </c>
      <c r="K61" s="88">
        <v>85.6</v>
      </c>
      <c r="L61" s="88">
        <v>100</v>
      </c>
    </row>
    <row r="62" spans="2:12" x14ac:dyDescent="0.25">
      <c r="B62" s="7"/>
      <c r="C62" s="7"/>
      <c r="D62" s="7">
        <v>329</v>
      </c>
      <c r="E62" s="8"/>
      <c r="F62" s="7" t="s">
        <v>103</v>
      </c>
      <c r="G62" s="63">
        <v>25551.49</v>
      </c>
      <c r="H62" s="63">
        <f>SUM(H63:H69)</f>
        <v>33015.449999999997</v>
      </c>
      <c r="I62" s="63">
        <f>SUM(I63:I69)</f>
        <v>35854.080000000002</v>
      </c>
      <c r="J62" s="64">
        <f>SUM(J63:J69)</f>
        <v>32056.219999999998</v>
      </c>
      <c r="K62" s="88">
        <v>125.5</v>
      </c>
      <c r="L62" s="88">
        <v>89.4</v>
      </c>
    </row>
    <row r="63" spans="2:12" ht="25.5" x14ac:dyDescent="0.25">
      <c r="B63" s="7"/>
      <c r="C63" s="7"/>
      <c r="D63" s="7"/>
      <c r="E63" s="8">
        <v>3291</v>
      </c>
      <c r="F63" s="27" t="s">
        <v>104</v>
      </c>
      <c r="G63" s="63">
        <v>4476.29</v>
      </c>
      <c r="H63" s="63">
        <v>4645.3</v>
      </c>
      <c r="I63" s="63">
        <v>4645.3</v>
      </c>
      <c r="J63" s="64">
        <v>3174.93</v>
      </c>
      <c r="K63" s="88">
        <v>70.900000000000006</v>
      </c>
      <c r="L63" s="88">
        <v>68.3</v>
      </c>
    </row>
    <row r="64" spans="2:12" x14ac:dyDescent="0.25">
      <c r="B64" s="7"/>
      <c r="C64" s="7"/>
      <c r="D64" s="7"/>
      <c r="E64" s="8">
        <v>3292</v>
      </c>
      <c r="F64" s="7" t="s">
        <v>105</v>
      </c>
      <c r="G64" s="63">
        <v>2729.68</v>
      </c>
      <c r="H64" s="63">
        <v>3185.35</v>
      </c>
      <c r="I64" s="63">
        <v>3185.35</v>
      </c>
      <c r="J64" s="64">
        <v>2693.89</v>
      </c>
      <c r="K64" s="88">
        <v>98.7</v>
      </c>
      <c r="L64" s="88">
        <v>8.4600000000000009</v>
      </c>
    </row>
    <row r="65" spans="2:12" x14ac:dyDescent="0.25">
      <c r="B65" s="7"/>
      <c r="C65" s="7"/>
      <c r="D65" s="7"/>
      <c r="E65" s="8">
        <v>3293</v>
      </c>
      <c r="F65" s="7" t="s">
        <v>106</v>
      </c>
      <c r="G65" s="63">
        <v>178.07</v>
      </c>
      <c r="H65" s="63">
        <v>600</v>
      </c>
      <c r="I65" s="63">
        <v>600</v>
      </c>
      <c r="J65" s="64">
        <v>215.91</v>
      </c>
      <c r="K65" s="88">
        <v>121.3</v>
      </c>
      <c r="L65" s="88">
        <v>36</v>
      </c>
    </row>
    <row r="66" spans="2:12" x14ac:dyDescent="0.25">
      <c r="B66" s="7"/>
      <c r="C66" s="7"/>
      <c r="D66" s="8"/>
      <c r="E66" s="8">
        <v>3294</v>
      </c>
      <c r="F66" s="7" t="s">
        <v>107</v>
      </c>
      <c r="G66" s="63">
        <v>39.82</v>
      </c>
      <c r="H66" s="63">
        <v>265.45</v>
      </c>
      <c r="I66" s="63">
        <v>265.45</v>
      </c>
      <c r="J66" s="64">
        <v>209.46</v>
      </c>
      <c r="K66" s="88">
        <v>526</v>
      </c>
      <c r="L66" s="88">
        <v>78.900000000000006</v>
      </c>
    </row>
    <row r="67" spans="2:12" x14ac:dyDescent="0.25">
      <c r="B67" s="7"/>
      <c r="C67" s="7"/>
      <c r="D67" s="8"/>
      <c r="E67" s="8">
        <v>3295</v>
      </c>
      <c r="F67" s="7" t="s">
        <v>108</v>
      </c>
      <c r="G67" s="63">
        <v>3353.69</v>
      </c>
      <c r="H67" s="63">
        <v>3583.52</v>
      </c>
      <c r="I67" s="63">
        <v>3583.52</v>
      </c>
      <c r="J67" s="64">
        <v>3510.37</v>
      </c>
      <c r="K67" s="88">
        <v>104.7</v>
      </c>
      <c r="L67" s="88">
        <v>98</v>
      </c>
    </row>
    <row r="68" spans="2:12" x14ac:dyDescent="0.25">
      <c r="B68" s="7"/>
      <c r="C68" s="7"/>
      <c r="D68" s="8"/>
      <c r="E68" s="8">
        <v>3296</v>
      </c>
      <c r="F68" s="7" t="s">
        <v>109</v>
      </c>
      <c r="G68" s="63">
        <v>3116.09</v>
      </c>
      <c r="H68" s="63">
        <v>4296.29</v>
      </c>
      <c r="I68" s="63">
        <v>4296.29</v>
      </c>
      <c r="J68" s="64">
        <v>4296.29</v>
      </c>
      <c r="K68" s="88">
        <v>137.9</v>
      </c>
      <c r="L68" s="88">
        <v>100</v>
      </c>
    </row>
    <row r="69" spans="2:12" x14ac:dyDescent="0.25">
      <c r="B69" s="7"/>
      <c r="C69" s="7"/>
      <c r="D69" s="8"/>
      <c r="E69" s="8">
        <v>3299</v>
      </c>
      <c r="F69" s="7" t="s">
        <v>103</v>
      </c>
      <c r="G69" s="63">
        <v>11658.93</v>
      </c>
      <c r="H69" s="63">
        <v>16439.54</v>
      </c>
      <c r="I69" s="63">
        <v>19278.169999999998</v>
      </c>
      <c r="J69" s="64">
        <v>17955.37</v>
      </c>
      <c r="K69" s="88">
        <v>154</v>
      </c>
      <c r="L69" s="88">
        <v>93.1</v>
      </c>
    </row>
    <row r="70" spans="2:12" x14ac:dyDescent="0.25">
      <c r="B70" s="7"/>
      <c r="C70" s="21">
        <v>34</v>
      </c>
      <c r="D70" s="8"/>
      <c r="E70" s="8"/>
      <c r="F70" s="7" t="s">
        <v>110</v>
      </c>
      <c r="G70" s="63">
        <v>7.96</v>
      </c>
      <c r="H70" s="63">
        <f>H71</f>
        <v>398.16999999999996</v>
      </c>
      <c r="I70" s="63">
        <f>I71</f>
        <v>398.16999999999996</v>
      </c>
      <c r="J70" s="64">
        <f>J71</f>
        <v>4.8600000000000003</v>
      </c>
      <c r="K70" s="88">
        <v>61.1</v>
      </c>
      <c r="L70" s="88">
        <v>1.2</v>
      </c>
    </row>
    <row r="71" spans="2:12" x14ac:dyDescent="0.25">
      <c r="B71" s="7"/>
      <c r="C71" s="7"/>
      <c r="D71" s="7">
        <v>343</v>
      </c>
      <c r="E71" s="8"/>
      <c r="F71" s="7" t="s">
        <v>111</v>
      </c>
      <c r="G71" s="63">
        <v>7.96</v>
      </c>
      <c r="H71" s="63">
        <f>SUM(H72:H73)</f>
        <v>398.16999999999996</v>
      </c>
      <c r="I71" s="63">
        <f>SUM(I72:I73)</f>
        <v>398.16999999999996</v>
      </c>
      <c r="J71" s="64">
        <f>SUM(J72:J73)</f>
        <v>4.8600000000000003</v>
      </c>
      <c r="K71" s="88">
        <v>61.1</v>
      </c>
      <c r="L71" s="88">
        <v>1.2</v>
      </c>
    </row>
    <row r="72" spans="2:12" x14ac:dyDescent="0.25">
      <c r="B72" s="7"/>
      <c r="C72" s="7"/>
      <c r="D72" s="8"/>
      <c r="E72" s="8">
        <v>3431</v>
      </c>
      <c r="F72" s="7" t="s">
        <v>112</v>
      </c>
      <c r="G72" s="82">
        <v>0</v>
      </c>
      <c r="H72" s="63">
        <v>132.72</v>
      </c>
      <c r="I72" s="63">
        <v>132.72</v>
      </c>
      <c r="J72" s="88">
        <v>0</v>
      </c>
      <c r="K72" s="88">
        <v>0</v>
      </c>
      <c r="L72" s="88">
        <v>0</v>
      </c>
    </row>
    <row r="73" spans="2:12" x14ac:dyDescent="0.25">
      <c r="B73" s="7"/>
      <c r="C73" s="7"/>
      <c r="D73" s="8"/>
      <c r="E73" s="8">
        <v>3433</v>
      </c>
      <c r="F73" s="7" t="s">
        <v>113</v>
      </c>
      <c r="G73" s="63">
        <v>7.96</v>
      </c>
      <c r="H73" s="63">
        <v>265.45</v>
      </c>
      <c r="I73" s="63">
        <v>265.45</v>
      </c>
      <c r="J73" s="64">
        <v>4.8600000000000003</v>
      </c>
      <c r="K73" s="88">
        <v>61.1</v>
      </c>
      <c r="L73" s="88">
        <v>1.8</v>
      </c>
    </row>
    <row r="74" spans="2:12" x14ac:dyDescent="0.25">
      <c r="B74" s="9">
        <v>4</v>
      </c>
      <c r="C74" s="10"/>
      <c r="D74" s="10"/>
      <c r="E74" s="10"/>
      <c r="F74" s="19" t="s">
        <v>6</v>
      </c>
      <c r="G74" s="65">
        <v>216878.7</v>
      </c>
      <c r="H74" s="65">
        <f>SUM(H75+H76+H87)</f>
        <v>113600.18</v>
      </c>
      <c r="I74" s="65">
        <f>SUM(I75+I76+I87)</f>
        <v>113600.18000000001</v>
      </c>
      <c r="J74" s="66">
        <f>SUM(J75+J76+J87)</f>
        <v>45520.9</v>
      </c>
      <c r="K74" s="88">
        <v>21</v>
      </c>
      <c r="L74" s="88">
        <v>40.1</v>
      </c>
    </row>
    <row r="75" spans="2:12" ht="25.5" x14ac:dyDescent="0.25">
      <c r="B75" s="11"/>
      <c r="C75" s="6">
        <v>41</v>
      </c>
      <c r="D75" s="11"/>
      <c r="E75" s="11"/>
      <c r="F75" s="20" t="s">
        <v>7</v>
      </c>
      <c r="G75" s="82">
        <v>0</v>
      </c>
      <c r="H75" s="82">
        <v>0</v>
      </c>
      <c r="I75" s="85">
        <v>0</v>
      </c>
      <c r="J75" s="88">
        <v>0</v>
      </c>
      <c r="K75" s="88">
        <v>0</v>
      </c>
      <c r="L75" s="88">
        <v>0</v>
      </c>
    </row>
    <row r="76" spans="2:12" x14ac:dyDescent="0.25">
      <c r="B76" s="11"/>
      <c r="C76" s="6">
        <v>42</v>
      </c>
      <c r="D76" s="7"/>
      <c r="E76" s="7"/>
      <c r="F76" s="7" t="s">
        <v>144</v>
      </c>
      <c r="G76" s="63">
        <v>21623.53</v>
      </c>
      <c r="H76" s="63">
        <f>SUM(H77+H82+H84)</f>
        <v>30600.18</v>
      </c>
      <c r="I76" s="67">
        <f>SUM(I77+I82+I84)</f>
        <v>30600.180000000004</v>
      </c>
      <c r="J76" s="64">
        <f>SUM(J77+J82+J84)</f>
        <v>23139.190000000002</v>
      </c>
      <c r="K76" s="88">
        <v>107</v>
      </c>
      <c r="L76" s="88">
        <v>75.599999999999994</v>
      </c>
    </row>
    <row r="77" spans="2:12" x14ac:dyDescent="0.25">
      <c r="B77" s="11"/>
      <c r="C77" s="6"/>
      <c r="D77" s="7">
        <v>422</v>
      </c>
      <c r="E77" s="7"/>
      <c r="F77" s="7" t="s">
        <v>114</v>
      </c>
      <c r="G77" s="63">
        <v>8561.5</v>
      </c>
      <c r="H77" s="63">
        <f>SUM(H78:H81)</f>
        <v>21544.35</v>
      </c>
      <c r="I77" s="67">
        <f>SUM(I78:I81)</f>
        <v>21544.350000000002</v>
      </c>
      <c r="J77" s="64">
        <f>SUM(J78:J81)</f>
        <v>16416.990000000002</v>
      </c>
      <c r="K77" s="88">
        <v>191.8</v>
      </c>
      <c r="L77" s="88">
        <v>76.2</v>
      </c>
    </row>
    <row r="78" spans="2:12" x14ac:dyDescent="0.25">
      <c r="B78" s="11"/>
      <c r="C78" s="6"/>
      <c r="D78" s="7"/>
      <c r="E78" s="8">
        <v>4221</v>
      </c>
      <c r="F78" s="7" t="s">
        <v>115</v>
      </c>
      <c r="G78" s="63">
        <v>2672.26</v>
      </c>
      <c r="H78" s="63">
        <v>3981.69</v>
      </c>
      <c r="I78" s="67">
        <v>3981.69</v>
      </c>
      <c r="J78" s="64">
        <v>2474.5</v>
      </c>
      <c r="K78" s="88">
        <v>92.6</v>
      </c>
      <c r="L78" s="88">
        <v>62.1</v>
      </c>
    </row>
    <row r="79" spans="2:12" x14ac:dyDescent="0.25">
      <c r="B79" s="11"/>
      <c r="C79" s="6"/>
      <c r="D79" s="7"/>
      <c r="E79" s="8">
        <v>4223</v>
      </c>
      <c r="F79" s="7" t="s">
        <v>116</v>
      </c>
      <c r="G79" s="63">
        <v>4540.3500000000004</v>
      </c>
      <c r="H79" s="63">
        <v>7731.1</v>
      </c>
      <c r="I79" s="67">
        <v>11231.1</v>
      </c>
      <c r="J79" s="64">
        <v>11038.79</v>
      </c>
      <c r="K79" s="88">
        <v>243.1</v>
      </c>
      <c r="L79" s="88">
        <v>98.3</v>
      </c>
    </row>
    <row r="80" spans="2:12" x14ac:dyDescent="0.25">
      <c r="B80" s="11"/>
      <c r="C80" s="6"/>
      <c r="D80" s="7"/>
      <c r="E80" s="8">
        <v>4226</v>
      </c>
      <c r="F80" s="7" t="s">
        <v>117</v>
      </c>
      <c r="G80" s="82">
        <v>0</v>
      </c>
      <c r="H80" s="63">
        <v>1200</v>
      </c>
      <c r="I80" s="67">
        <v>1200</v>
      </c>
      <c r="J80" s="64">
        <v>463.77</v>
      </c>
      <c r="K80" s="88">
        <v>0</v>
      </c>
      <c r="L80" s="88">
        <v>38.6</v>
      </c>
    </row>
    <row r="81" spans="2:12" x14ac:dyDescent="0.25">
      <c r="B81" s="11"/>
      <c r="C81" s="6"/>
      <c r="D81" s="7"/>
      <c r="E81" s="8">
        <v>4227</v>
      </c>
      <c r="F81" s="7" t="s">
        <v>118</v>
      </c>
      <c r="G81" s="63">
        <v>1348.89</v>
      </c>
      <c r="H81" s="63">
        <v>8631.56</v>
      </c>
      <c r="I81" s="67">
        <v>5131.5600000000004</v>
      </c>
      <c r="J81" s="64">
        <v>2439.9299999999998</v>
      </c>
      <c r="K81" s="88">
        <v>180.9</v>
      </c>
      <c r="L81" s="88">
        <v>47.5</v>
      </c>
    </row>
    <row r="82" spans="2:12" x14ac:dyDescent="0.25">
      <c r="B82" s="11"/>
      <c r="C82" s="6"/>
      <c r="D82" s="7">
        <v>424</v>
      </c>
      <c r="E82" s="8"/>
      <c r="F82" s="7" t="s">
        <v>119</v>
      </c>
      <c r="G82" s="63">
        <v>55.19</v>
      </c>
      <c r="H82" s="63">
        <f>H83</f>
        <v>364.99</v>
      </c>
      <c r="I82" s="67">
        <f>I83</f>
        <v>364.99</v>
      </c>
      <c r="J82" s="64">
        <f>J83</f>
        <v>97.2</v>
      </c>
      <c r="K82" s="88">
        <v>176.1</v>
      </c>
      <c r="L82" s="88">
        <v>26.6</v>
      </c>
    </row>
    <row r="83" spans="2:12" x14ac:dyDescent="0.25">
      <c r="B83" s="11"/>
      <c r="C83" s="6"/>
      <c r="D83" s="7"/>
      <c r="E83" s="8">
        <v>4241</v>
      </c>
      <c r="F83" s="7" t="s">
        <v>120</v>
      </c>
      <c r="G83" s="63">
        <v>55.19</v>
      </c>
      <c r="H83" s="63">
        <v>364.99</v>
      </c>
      <c r="I83" s="67">
        <v>364.99</v>
      </c>
      <c r="J83" s="64">
        <v>97.2</v>
      </c>
      <c r="K83" s="88">
        <v>176.1</v>
      </c>
      <c r="L83" s="88">
        <v>26.6</v>
      </c>
    </row>
    <row r="84" spans="2:12" x14ac:dyDescent="0.25">
      <c r="B84" s="11"/>
      <c r="C84" s="6"/>
      <c r="D84" s="7">
        <v>426</v>
      </c>
      <c r="E84" s="8"/>
      <c r="F84" s="7" t="s">
        <v>121</v>
      </c>
      <c r="G84" s="63">
        <v>13006.84</v>
      </c>
      <c r="H84" s="63">
        <f>SUM(H85:H86)</f>
        <v>8690.84</v>
      </c>
      <c r="I84" s="67">
        <f>SUM(I85:I86)</f>
        <v>8690.84</v>
      </c>
      <c r="J84" s="64">
        <f>SUM(J85:J86)</f>
        <v>6625</v>
      </c>
      <c r="K84" s="88">
        <v>50.9</v>
      </c>
      <c r="L84" s="88"/>
    </row>
    <row r="85" spans="2:12" x14ac:dyDescent="0.25">
      <c r="B85" s="11"/>
      <c r="C85" s="6"/>
      <c r="D85" s="7"/>
      <c r="E85" s="8">
        <v>4262</v>
      </c>
      <c r="F85" s="7" t="s">
        <v>143</v>
      </c>
      <c r="G85" s="82">
        <v>0</v>
      </c>
      <c r="H85" s="63">
        <v>1990.84</v>
      </c>
      <c r="I85" s="67">
        <v>1990.84</v>
      </c>
      <c r="J85" s="88">
        <v>0</v>
      </c>
      <c r="K85" s="88">
        <v>0</v>
      </c>
      <c r="L85" s="88">
        <v>0</v>
      </c>
    </row>
    <row r="86" spans="2:12" x14ac:dyDescent="0.25">
      <c r="B86" s="11"/>
      <c r="C86" s="6"/>
      <c r="D86" s="7"/>
      <c r="E86" s="8">
        <v>4264</v>
      </c>
      <c r="F86" s="7" t="s">
        <v>122</v>
      </c>
      <c r="G86" s="63">
        <v>13006.84</v>
      </c>
      <c r="H86" s="63">
        <v>6700</v>
      </c>
      <c r="I86" s="67">
        <v>6700</v>
      </c>
      <c r="J86" s="64">
        <v>6625</v>
      </c>
      <c r="K86" s="88">
        <v>50.9</v>
      </c>
      <c r="L86" s="88">
        <v>98.9</v>
      </c>
    </row>
    <row r="87" spans="2:12" x14ac:dyDescent="0.25">
      <c r="B87" s="11"/>
      <c r="C87" s="6">
        <v>45</v>
      </c>
      <c r="D87" s="7"/>
      <c r="E87" s="7"/>
      <c r="F87" s="7" t="s">
        <v>123</v>
      </c>
      <c r="G87" s="63">
        <v>195255.17</v>
      </c>
      <c r="H87" s="63">
        <f>H88</f>
        <v>83000</v>
      </c>
      <c r="I87" s="67">
        <f>I88</f>
        <v>83000</v>
      </c>
      <c r="J87" s="64">
        <f>J88</f>
        <v>22381.71</v>
      </c>
      <c r="K87" s="88">
        <v>11.5</v>
      </c>
      <c r="L87" s="88">
        <v>27</v>
      </c>
    </row>
    <row r="88" spans="2:12" x14ac:dyDescent="0.25">
      <c r="B88" s="11"/>
      <c r="C88" s="6"/>
      <c r="D88" s="7"/>
      <c r="E88" s="7">
        <v>4511</v>
      </c>
      <c r="F88" s="7" t="s">
        <v>123</v>
      </c>
      <c r="G88" s="63">
        <v>195255.17</v>
      </c>
      <c r="H88" s="63">
        <v>83000</v>
      </c>
      <c r="I88" s="67">
        <v>83000</v>
      </c>
      <c r="J88" s="64">
        <v>22381.71</v>
      </c>
      <c r="K88" s="88">
        <v>11.5</v>
      </c>
      <c r="L88" s="88">
        <v>27</v>
      </c>
    </row>
    <row r="89" spans="2:12" x14ac:dyDescent="0.25">
      <c r="B89" s="11"/>
      <c r="C89" s="11"/>
      <c r="D89" s="7"/>
      <c r="E89" s="7"/>
      <c r="F89" s="7"/>
      <c r="G89" s="63"/>
      <c r="H89" s="63"/>
      <c r="I89" s="67"/>
      <c r="J89" s="64"/>
      <c r="K89" s="26"/>
      <c r="L89" s="26"/>
    </row>
    <row r="90" spans="2:12" x14ac:dyDescent="0.25">
      <c r="B90" s="68"/>
      <c r="C90" s="68"/>
      <c r="D90" s="69"/>
      <c r="E90" s="69"/>
      <c r="F90" s="69"/>
      <c r="G90" s="70"/>
      <c r="H90" s="70"/>
      <c r="I90" s="71"/>
      <c r="J90" s="72"/>
      <c r="K90" s="73"/>
      <c r="L90" s="73"/>
    </row>
  </sheetData>
  <mergeCells count="7">
    <mergeCell ref="B8:F8"/>
    <mergeCell ref="B9:F9"/>
    <mergeCell ref="B29:F29"/>
    <mergeCell ref="B30:F30"/>
    <mergeCell ref="B2:L2"/>
    <mergeCell ref="B4:L4"/>
    <mergeCell ref="B6:L6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workbookViewId="0">
      <selection activeCell="H29" sqref="H2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38" t="s">
        <v>40</v>
      </c>
      <c r="C2" s="138"/>
      <c r="D2" s="138"/>
      <c r="E2" s="138"/>
      <c r="F2" s="138"/>
      <c r="G2" s="138"/>
      <c r="H2" s="138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6" t="s">
        <v>8</v>
      </c>
      <c r="C4" s="36" t="s">
        <v>69</v>
      </c>
      <c r="D4" s="36" t="s">
        <v>52</v>
      </c>
      <c r="E4" s="36" t="s">
        <v>49</v>
      </c>
      <c r="F4" s="36" t="s">
        <v>70</v>
      </c>
      <c r="G4" s="36" t="s">
        <v>18</v>
      </c>
      <c r="H4" s="36" t="s">
        <v>50</v>
      </c>
    </row>
    <row r="5" spans="2:8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20</v>
      </c>
      <c r="H5" s="36" t="s">
        <v>21</v>
      </c>
    </row>
    <row r="6" spans="2:8" x14ac:dyDescent="0.25">
      <c r="B6" s="6" t="s">
        <v>39</v>
      </c>
      <c r="C6" s="63">
        <f>SUM(C7+C9+C11+C15)</f>
        <v>1666261.29</v>
      </c>
      <c r="D6" s="65">
        <f>SUM(D7+D9+D11+D15)</f>
        <v>1559967.09</v>
      </c>
      <c r="E6" s="91">
        <f>SUM(E7+E9+E11+E15)</f>
        <v>1560139.1</v>
      </c>
      <c r="F6" s="66">
        <f>SUM(F7+F9+F11+F15)</f>
        <v>1686232.54</v>
      </c>
      <c r="G6" s="26">
        <v>101.2</v>
      </c>
      <c r="H6" s="26">
        <v>108.1</v>
      </c>
    </row>
    <row r="7" spans="2:8" x14ac:dyDescent="0.25">
      <c r="B7" s="6" t="s">
        <v>37</v>
      </c>
      <c r="C7" s="78">
        <v>0</v>
      </c>
      <c r="D7" s="65">
        <f>D8</f>
        <v>1239.54</v>
      </c>
      <c r="E7" s="65">
        <f>E8</f>
        <v>1239.54</v>
      </c>
      <c r="F7" s="66">
        <f>F8</f>
        <v>1239.54</v>
      </c>
      <c r="G7" s="88">
        <v>0</v>
      </c>
      <c r="H7" s="88">
        <v>100</v>
      </c>
    </row>
    <row r="8" spans="2:8" x14ac:dyDescent="0.25">
      <c r="B8" s="29" t="s">
        <v>36</v>
      </c>
      <c r="C8" s="78">
        <v>0</v>
      </c>
      <c r="D8" s="63">
        <v>1239.54</v>
      </c>
      <c r="E8" s="63">
        <v>1239.54</v>
      </c>
      <c r="F8" s="64">
        <v>1239.54</v>
      </c>
      <c r="G8" s="88">
        <v>0</v>
      </c>
      <c r="H8" s="88">
        <v>100</v>
      </c>
    </row>
    <row r="9" spans="2:8" x14ac:dyDescent="0.25">
      <c r="B9" s="6" t="s">
        <v>35</v>
      </c>
      <c r="C9" s="63">
        <v>255811.42</v>
      </c>
      <c r="D9" s="65">
        <f>D10</f>
        <v>160026</v>
      </c>
      <c r="E9" s="91">
        <f>E10</f>
        <v>160026</v>
      </c>
      <c r="F9" s="66">
        <f>F10</f>
        <v>269434.94</v>
      </c>
      <c r="G9" s="88">
        <v>105.3</v>
      </c>
      <c r="H9" s="88">
        <v>168.4</v>
      </c>
    </row>
    <row r="10" spans="2:8" x14ac:dyDescent="0.25">
      <c r="B10" s="28" t="s">
        <v>34</v>
      </c>
      <c r="C10" s="63">
        <v>255811.42</v>
      </c>
      <c r="D10" s="63">
        <v>160026</v>
      </c>
      <c r="E10" s="67">
        <v>160026</v>
      </c>
      <c r="F10" s="64">
        <v>269434.94</v>
      </c>
      <c r="G10" s="88">
        <v>105.3</v>
      </c>
      <c r="H10" s="88">
        <v>168.4</v>
      </c>
    </row>
    <row r="11" spans="2:8" x14ac:dyDescent="0.25">
      <c r="B11" s="6" t="s">
        <v>124</v>
      </c>
      <c r="C11" s="63">
        <f>SUM(C12+C13+C14)</f>
        <v>787948.21000000008</v>
      </c>
      <c r="D11" s="65">
        <f>SUM(D12:D14)</f>
        <v>705464.16</v>
      </c>
      <c r="E11" s="91">
        <f>SUM(E12:E14)</f>
        <v>705464.16</v>
      </c>
      <c r="F11" s="66">
        <f>SUM(F12:F14)</f>
        <v>690867.3</v>
      </c>
      <c r="G11" s="88">
        <v>87.7</v>
      </c>
      <c r="H11" s="88">
        <v>97.9</v>
      </c>
    </row>
    <row r="12" spans="2:8" ht="25.5" x14ac:dyDescent="0.25">
      <c r="B12" s="28" t="s">
        <v>125</v>
      </c>
      <c r="C12" s="74">
        <v>192771.18</v>
      </c>
      <c r="D12" s="63">
        <v>238901.06</v>
      </c>
      <c r="E12" s="67">
        <v>238901.06</v>
      </c>
      <c r="F12" s="64">
        <v>194301.48</v>
      </c>
      <c r="G12" s="88">
        <v>100.8</v>
      </c>
      <c r="H12" s="88">
        <v>81.3</v>
      </c>
    </row>
    <row r="13" spans="2:8" x14ac:dyDescent="0.25">
      <c r="B13" s="79" t="s">
        <v>126</v>
      </c>
      <c r="C13" s="74">
        <v>341182.89</v>
      </c>
      <c r="D13" s="63">
        <v>211401.1</v>
      </c>
      <c r="E13" s="67">
        <v>211401.1</v>
      </c>
      <c r="F13" s="64">
        <v>241406.58</v>
      </c>
      <c r="G13" s="88">
        <v>70.8</v>
      </c>
      <c r="H13" s="88">
        <v>114.2</v>
      </c>
    </row>
    <row r="14" spans="2:8" x14ac:dyDescent="0.25">
      <c r="B14" s="28" t="s">
        <v>127</v>
      </c>
      <c r="C14" s="74">
        <v>253994.14</v>
      </c>
      <c r="D14" s="63">
        <v>255162</v>
      </c>
      <c r="E14" s="67">
        <v>255162</v>
      </c>
      <c r="F14" s="64">
        <v>255159.24</v>
      </c>
      <c r="G14" s="88">
        <v>100.5</v>
      </c>
      <c r="H14" s="88">
        <v>100</v>
      </c>
    </row>
    <row r="15" spans="2:8" x14ac:dyDescent="0.25">
      <c r="B15" s="6" t="s">
        <v>128</v>
      </c>
      <c r="C15" s="74">
        <v>622501.66</v>
      </c>
      <c r="D15" s="65">
        <f>D16</f>
        <v>693237.39</v>
      </c>
      <c r="E15" s="91">
        <v>693409.4</v>
      </c>
      <c r="F15" s="66">
        <f>F16</f>
        <v>724690.76</v>
      </c>
      <c r="G15" s="88">
        <v>116.4</v>
      </c>
      <c r="H15" s="88">
        <v>104.5</v>
      </c>
    </row>
    <row r="16" spans="2:8" x14ac:dyDescent="0.25">
      <c r="B16" s="79" t="s">
        <v>129</v>
      </c>
      <c r="C16" s="63">
        <v>622500.66</v>
      </c>
      <c r="D16" s="63">
        <v>693237.39</v>
      </c>
      <c r="E16" s="67">
        <v>693409.4</v>
      </c>
      <c r="F16" s="64">
        <v>724690.76</v>
      </c>
      <c r="G16" s="88">
        <v>116.4</v>
      </c>
      <c r="H16" s="88">
        <v>104.5</v>
      </c>
    </row>
    <row r="17" spans="2:8" x14ac:dyDescent="0.25">
      <c r="B17" s="28"/>
      <c r="C17" s="4"/>
      <c r="D17" s="63"/>
      <c r="E17" s="67"/>
      <c r="F17" s="64"/>
      <c r="G17" s="88"/>
      <c r="H17" s="88"/>
    </row>
    <row r="18" spans="2:8" ht="15.75" customHeight="1" x14ac:dyDescent="0.25">
      <c r="B18" s="6" t="s">
        <v>38</v>
      </c>
      <c r="C18" s="63">
        <f>SUM(C19+C21+C23+C27)</f>
        <v>1454859.1800000002</v>
      </c>
      <c r="D18" s="65">
        <f>SUM(D19+D21+D23+D27)</f>
        <v>1559967.09</v>
      </c>
      <c r="E18" s="91">
        <f>SUM(E19+E21+E23+E27)</f>
        <v>1560139.1</v>
      </c>
      <c r="F18" s="66">
        <f>SUM(F19+F21+F23+F27)</f>
        <v>1414820.48</v>
      </c>
      <c r="G18" s="88">
        <v>97.3</v>
      </c>
      <c r="H18" s="88">
        <v>90.7</v>
      </c>
    </row>
    <row r="19" spans="2:8" ht="15.75" customHeight="1" x14ac:dyDescent="0.25">
      <c r="B19" s="6" t="s">
        <v>37</v>
      </c>
      <c r="C19" s="78">
        <v>0</v>
      </c>
      <c r="D19" s="65">
        <f>D20</f>
        <v>1239.54</v>
      </c>
      <c r="E19" s="65">
        <f>E20</f>
        <v>1239.54</v>
      </c>
      <c r="F19" s="66">
        <f>F20</f>
        <v>1239.54</v>
      </c>
      <c r="G19" s="88">
        <v>0</v>
      </c>
      <c r="H19" s="88">
        <v>100</v>
      </c>
    </row>
    <row r="20" spans="2:8" x14ac:dyDescent="0.25">
      <c r="B20" s="29" t="s">
        <v>36</v>
      </c>
      <c r="C20" s="78">
        <v>0</v>
      </c>
      <c r="D20" s="63">
        <v>1239.54</v>
      </c>
      <c r="E20" s="63">
        <v>1239.54</v>
      </c>
      <c r="F20" s="64">
        <v>1239.54</v>
      </c>
      <c r="G20" s="88">
        <v>0</v>
      </c>
      <c r="H20" s="88">
        <v>100</v>
      </c>
    </row>
    <row r="21" spans="2:8" x14ac:dyDescent="0.25">
      <c r="B21" s="6" t="s">
        <v>35</v>
      </c>
      <c r="C21" s="63">
        <v>147302.79</v>
      </c>
      <c r="D21" s="65">
        <f>D22</f>
        <v>160026</v>
      </c>
      <c r="E21" s="65">
        <f>E22</f>
        <v>160026</v>
      </c>
      <c r="F21" s="66">
        <f>F22</f>
        <v>150544.53</v>
      </c>
      <c r="G21" s="88">
        <v>102.2</v>
      </c>
      <c r="H21" s="88">
        <v>94.1</v>
      </c>
    </row>
    <row r="22" spans="2:8" x14ac:dyDescent="0.25">
      <c r="B22" s="28" t="s">
        <v>34</v>
      </c>
      <c r="C22" s="63">
        <v>147302.79</v>
      </c>
      <c r="D22" s="63">
        <v>160026</v>
      </c>
      <c r="E22" s="67">
        <v>160026</v>
      </c>
      <c r="F22" s="64">
        <v>150544.53</v>
      </c>
      <c r="G22" s="88">
        <v>102.2</v>
      </c>
      <c r="H22" s="88">
        <v>94.1</v>
      </c>
    </row>
    <row r="23" spans="2:8" x14ac:dyDescent="0.25">
      <c r="B23" s="6" t="s">
        <v>124</v>
      </c>
      <c r="C23" s="63">
        <f>SUM(C24+C25+C26)</f>
        <v>685844.36</v>
      </c>
      <c r="D23" s="65">
        <f>SUM(D24:D26)</f>
        <v>705464.16</v>
      </c>
      <c r="E23" s="91">
        <f>SUM(E24:E26)</f>
        <v>705464.16</v>
      </c>
      <c r="F23" s="66">
        <f>SUM(F24:F26)</f>
        <v>538362.90999999992</v>
      </c>
      <c r="G23" s="88">
        <v>78.5</v>
      </c>
      <c r="H23" s="88">
        <v>76.3</v>
      </c>
    </row>
    <row r="24" spans="2:8" ht="25.5" x14ac:dyDescent="0.25">
      <c r="B24" s="28" t="s">
        <v>125</v>
      </c>
      <c r="C24" s="63">
        <v>181437.38</v>
      </c>
      <c r="D24" s="63">
        <v>238901.06</v>
      </c>
      <c r="E24" s="67">
        <v>238901.06</v>
      </c>
      <c r="F24" s="64">
        <v>187029.19</v>
      </c>
      <c r="G24" s="88">
        <v>103.1</v>
      </c>
      <c r="H24" s="88">
        <v>78.3</v>
      </c>
    </row>
    <row r="25" spans="2:8" x14ac:dyDescent="0.25">
      <c r="B25" s="79" t="s">
        <v>126</v>
      </c>
      <c r="C25" s="63">
        <v>250412.84</v>
      </c>
      <c r="D25" s="63">
        <v>211401.1</v>
      </c>
      <c r="E25" s="67">
        <v>211401.1</v>
      </c>
      <c r="F25" s="64">
        <v>96174.48</v>
      </c>
      <c r="G25" s="88">
        <v>38.4</v>
      </c>
      <c r="H25" s="88">
        <v>45.5</v>
      </c>
    </row>
    <row r="26" spans="2:8" x14ac:dyDescent="0.25">
      <c r="B26" s="28" t="s">
        <v>127</v>
      </c>
      <c r="C26" s="63">
        <v>253994.14</v>
      </c>
      <c r="D26" s="63">
        <v>255162</v>
      </c>
      <c r="E26" s="67">
        <v>255162</v>
      </c>
      <c r="F26" s="64">
        <v>255159.24</v>
      </c>
      <c r="G26" s="88">
        <v>100.5</v>
      </c>
      <c r="H26" s="88">
        <v>100</v>
      </c>
    </row>
    <row r="27" spans="2:8" x14ac:dyDescent="0.25">
      <c r="B27" s="6" t="s">
        <v>128</v>
      </c>
      <c r="C27" s="63">
        <v>621712.03</v>
      </c>
      <c r="D27" s="65">
        <f>D28</f>
        <v>693237.39</v>
      </c>
      <c r="E27" s="91">
        <f>E28</f>
        <v>693409.4</v>
      </c>
      <c r="F27" s="66">
        <f>F28</f>
        <v>724673.5</v>
      </c>
      <c r="G27" s="88">
        <v>116.6</v>
      </c>
      <c r="H27" s="88">
        <v>104.5</v>
      </c>
    </row>
    <row r="28" spans="2:8" ht="13.5" customHeight="1" x14ac:dyDescent="0.25">
      <c r="B28" s="79" t="s">
        <v>129</v>
      </c>
      <c r="C28" s="63">
        <v>621712.03</v>
      </c>
      <c r="D28" s="63">
        <v>693237.39</v>
      </c>
      <c r="E28" s="67">
        <v>693409.4</v>
      </c>
      <c r="F28" s="64">
        <v>724673.5</v>
      </c>
      <c r="G28" s="88">
        <v>116.6</v>
      </c>
      <c r="H28" s="88">
        <v>104.5</v>
      </c>
    </row>
    <row r="29" spans="2:8" x14ac:dyDescent="0.25">
      <c r="B29" s="28"/>
      <c r="C29" s="63"/>
      <c r="D29" s="63"/>
      <c r="E29" s="67"/>
      <c r="F29" s="64"/>
      <c r="G29" s="26"/>
      <c r="H29" s="26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G6" sqref="G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38" t="s">
        <v>47</v>
      </c>
      <c r="C2" s="138"/>
      <c r="D2" s="138"/>
      <c r="E2" s="138"/>
      <c r="F2" s="138"/>
      <c r="G2" s="138"/>
      <c r="H2" s="138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6" t="s">
        <v>8</v>
      </c>
      <c r="C4" s="36" t="s">
        <v>130</v>
      </c>
      <c r="D4" s="36" t="s">
        <v>52</v>
      </c>
      <c r="E4" s="36" t="s">
        <v>49</v>
      </c>
      <c r="F4" s="36" t="s">
        <v>131</v>
      </c>
      <c r="G4" s="36" t="s">
        <v>18</v>
      </c>
      <c r="H4" s="36" t="s">
        <v>50</v>
      </c>
    </row>
    <row r="5" spans="2:8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20</v>
      </c>
      <c r="H5" s="36" t="s">
        <v>21</v>
      </c>
    </row>
    <row r="6" spans="2:8" ht="15.75" customHeight="1" x14ac:dyDescent="0.25">
      <c r="B6" s="6" t="s">
        <v>38</v>
      </c>
      <c r="C6" s="65">
        <f>C7</f>
        <v>1454859.1800000002</v>
      </c>
      <c r="D6" s="65">
        <f>D7</f>
        <v>1559967.09</v>
      </c>
      <c r="E6" s="65">
        <f>E7</f>
        <v>1560139.1</v>
      </c>
      <c r="F6" s="66">
        <f>F7</f>
        <v>1414820.48</v>
      </c>
      <c r="G6" s="87">
        <v>97.2</v>
      </c>
      <c r="H6" s="87">
        <v>90.7</v>
      </c>
    </row>
    <row r="7" spans="2:8" ht="15.75" customHeight="1" x14ac:dyDescent="0.25">
      <c r="B7" s="6" t="s">
        <v>132</v>
      </c>
      <c r="C7" s="63">
        <f>SUM(C8+C10)</f>
        <v>1454859.1800000002</v>
      </c>
      <c r="D7" s="63">
        <f>SUM(D8+D10)</f>
        <v>1559967.09</v>
      </c>
      <c r="E7" s="63">
        <f>SUM(E8+E10)</f>
        <v>1560139.1</v>
      </c>
      <c r="F7" s="64">
        <f>SUM(F8+F10)</f>
        <v>1414820.48</v>
      </c>
      <c r="G7" s="88">
        <v>97.2</v>
      </c>
      <c r="H7" s="88">
        <v>97.2</v>
      </c>
    </row>
    <row r="8" spans="2:8" x14ac:dyDescent="0.25">
      <c r="B8" s="80" t="s">
        <v>133</v>
      </c>
      <c r="C8" s="63">
        <f>C9</f>
        <v>1228720.04</v>
      </c>
      <c r="D8" s="63">
        <f>D9</f>
        <v>1331005.0900000001</v>
      </c>
      <c r="E8" s="63">
        <f>E9</f>
        <v>1331177.1000000001</v>
      </c>
      <c r="F8" s="64">
        <f>F9</f>
        <v>1185858.48</v>
      </c>
      <c r="G8" s="88">
        <v>96.5</v>
      </c>
      <c r="H8" s="88">
        <v>89.1</v>
      </c>
    </row>
    <row r="9" spans="2:8" x14ac:dyDescent="0.25">
      <c r="B9" s="30" t="s">
        <v>135</v>
      </c>
      <c r="C9" s="63">
        <v>1228720.04</v>
      </c>
      <c r="D9" s="63">
        <v>1331005.0900000001</v>
      </c>
      <c r="E9" s="63">
        <v>1331177.1000000001</v>
      </c>
      <c r="F9" s="64">
        <v>1185858.48</v>
      </c>
      <c r="G9" s="88">
        <v>96.5</v>
      </c>
      <c r="H9" s="88">
        <v>89.1</v>
      </c>
    </row>
    <row r="10" spans="2:8" x14ac:dyDescent="0.25">
      <c r="B10" s="9" t="s">
        <v>134</v>
      </c>
      <c r="C10" s="78">
        <f>C11</f>
        <v>226139.14</v>
      </c>
      <c r="D10" s="63">
        <f>D11</f>
        <v>228962</v>
      </c>
      <c r="E10" s="63">
        <f>E11</f>
        <v>228962</v>
      </c>
      <c r="F10" s="64">
        <f>F11</f>
        <v>228962</v>
      </c>
      <c r="G10" s="88">
        <v>101.2</v>
      </c>
      <c r="H10" s="88">
        <v>100</v>
      </c>
    </row>
    <row r="11" spans="2:8" x14ac:dyDescent="0.25">
      <c r="B11" s="28" t="s">
        <v>137</v>
      </c>
      <c r="C11" s="78">
        <v>226139.14</v>
      </c>
      <c r="D11" s="63">
        <v>228962</v>
      </c>
      <c r="E11" s="67">
        <v>228962</v>
      </c>
      <c r="F11" s="64">
        <v>228962</v>
      </c>
      <c r="G11" s="88">
        <v>101.2</v>
      </c>
      <c r="H11" s="88">
        <v>100</v>
      </c>
    </row>
    <row r="12" spans="2:8" x14ac:dyDescent="0.25">
      <c r="B12" s="11"/>
      <c r="C12" s="4"/>
      <c r="D12" s="63"/>
      <c r="E12" s="67"/>
      <c r="F12" s="64"/>
      <c r="G12" s="26"/>
      <c r="H12" s="2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G8" sqref="G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" customHeight="1" x14ac:dyDescent="0.25">
      <c r="B2" s="138" t="s">
        <v>67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15.75" customHeight="1" x14ac:dyDescent="0.25">
      <c r="B3" s="138" t="s">
        <v>41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2:12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2" ht="25.5" customHeight="1" x14ac:dyDescent="0.25">
      <c r="B5" s="135" t="s">
        <v>8</v>
      </c>
      <c r="C5" s="136"/>
      <c r="D5" s="136"/>
      <c r="E5" s="136"/>
      <c r="F5" s="137"/>
      <c r="G5" s="38" t="s">
        <v>69</v>
      </c>
      <c r="H5" s="36" t="s">
        <v>52</v>
      </c>
      <c r="I5" s="38" t="s">
        <v>51</v>
      </c>
      <c r="J5" s="38" t="s">
        <v>70</v>
      </c>
      <c r="K5" s="38" t="s">
        <v>18</v>
      </c>
      <c r="L5" s="38" t="s">
        <v>50</v>
      </c>
    </row>
    <row r="6" spans="2:12" x14ac:dyDescent="0.25">
      <c r="B6" s="135">
        <v>1</v>
      </c>
      <c r="C6" s="136"/>
      <c r="D6" s="136"/>
      <c r="E6" s="136"/>
      <c r="F6" s="137"/>
      <c r="G6" s="38">
        <v>2</v>
      </c>
      <c r="H6" s="38">
        <v>3</v>
      </c>
      <c r="I6" s="38">
        <v>4</v>
      </c>
      <c r="J6" s="38">
        <v>5</v>
      </c>
      <c r="K6" s="38" t="s">
        <v>20</v>
      </c>
      <c r="L6" s="38" t="s">
        <v>21</v>
      </c>
    </row>
    <row r="7" spans="2:12" ht="25.5" x14ac:dyDescent="0.25">
      <c r="B7" s="6">
        <v>8</v>
      </c>
      <c r="C7" s="6"/>
      <c r="D7" s="6"/>
      <c r="E7" s="6"/>
      <c r="F7" s="6" t="s">
        <v>10</v>
      </c>
      <c r="G7" s="75">
        <v>0</v>
      </c>
      <c r="H7" s="75">
        <v>0</v>
      </c>
      <c r="I7" s="75">
        <v>0</v>
      </c>
      <c r="J7" s="76">
        <v>0</v>
      </c>
      <c r="K7" s="76">
        <v>0</v>
      </c>
      <c r="L7" s="76">
        <v>0</v>
      </c>
    </row>
    <row r="8" spans="2:12" x14ac:dyDescent="0.25">
      <c r="B8" s="6"/>
      <c r="C8" s="11">
        <v>84</v>
      </c>
      <c r="D8" s="11"/>
      <c r="E8" s="11"/>
      <c r="F8" s="11" t="s">
        <v>15</v>
      </c>
      <c r="G8" s="75"/>
      <c r="H8" s="75"/>
      <c r="I8" s="75"/>
      <c r="J8" s="76"/>
      <c r="K8" s="76"/>
      <c r="L8" s="76"/>
    </row>
    <row r="9" spans="2:12" ht="51" x14ac:dyDescent="0.25">
      <c r="B9" s="7"/>
      <c r="C9" s="7"/>
      <c r="D9" s="7">
        <v>841</v>
      </c>
      <c r="E9" s="7"/>
      <c r="F9" s="27" t="s">
        <v>42</v>
      </c>
      <c r="G9" s="75"/>
      <c r="H9" s="75"/>
      <c r="I9" s="75"/>
      <c r="J9" s="76"/>
      <c r="K9" s="76"/>
      <c r="L9" s="76"/>
    </row>
    <row r="10" spans="2:12" ht="25.5" x14ac:dyDescent="0.25">
      <c r="B10" s="7"/>
      <c r="C10" s="7"/>
      <c r="D10" s="7"/>
      <c r="E10" s="7">
        <v>8413</v>
      </c>
      <c r="F10" s="27" t="s">
        <v>43</v>
      </c>
      <c r="G10" s="75"/>
      <c r="H10" s="75"/>
      <c r="I10" s="75"/>
      <c r="J10" s="76"/>
      <c r="K10" s="76"/>
      <c r="L10" s="76"/>
    </row>
    <row r="11" spans="2:12" x14ac:dyDescent="0.25">
      <c r="B11" s="7"/>
      <c r="C11" s="7"/>
      <c r="D11" s="7"/>
      <c r="E11" s="8" t="s">
        <v>26</v>
      </c>
      <c r="F11" s="13"/>
      <c r="G11" s="75"/>
      <c r="H11" s="75"/>
      <c r="I11" s="75"/>
      <c r="J11" s="76"/>
      <c r="K11" s="76"/>
      <c r="L11" s="76"/>
    </row>
    <row r="12" spans="2:12" ht="25.5" x14ac:dyDescent="0.25">
      <c r="B12" s="9">
        <v>5</v>
      </c>
      <c r="C12" s="10"/>
      <c r="D12" s="10"/>
      <c r="E12" s="10"/>
      <c r="F12" s="19" t="s">
        <v>11</v>
      </c>
      <c r="G12" s="75">
        <v>0</v>
      </c>
      <c r="H12" s="75">
        <v>0</v>
      </c>
      <c r="I12" s="75">
        <v>0</v>
      </c>
      <c r="J12" s="76">
        <v>0</v>
      </c>
      <c r="K12" s="76">
        <v>0</v>
      </c>
      <c r="L12" s="76">
        <v>0</v>
      </c>
    </row>
    <row r="13" spans="2:12" ht="25.5" x14ac:dyDescent="0.25">
      <c r="B13" s="11"/>
      <c r="C13" s="11">
        <v>54</v>
      </c>
      <c r="D13" s="11"/>
      <c r="E13" s="11"/>
      <c r="F13" s="20" t="s">
        <v>16</v>
      </c>
      <c r="G13" s="75"/>
      <c r="H13" s="75"/>
      <c r="I13" s="77"/>
      <c r="J13" s="76"/>
      <c r="K13" s="76"/>
      <c r="L13" s="76"/>
    </row>
    <row r="14" spans="2:12" ht="63.75" x14ac:dyDescent="0.25">
      <c r="B14" s="11"/>
      <c r="C14" s="11"/>
      <c r="D14" s="11">
        <v>541</v>
      </c>
      <c r="E14" s="27"/>
      <c r="F14" s="27" t="s">
        <v>44</v>
      </c>
      <c r="G14" s="75"/>
      <c r="H14" s="75"/>
      <c r="I14" s="77"/>
      <c r="J14" s="76"/>
      <c r="K14" s="76"/>
      <c r="L14" s="76"/>
    </row>
    <row r="15" spans="2:12" ht="38.25" x14ac:dyDescent="0.25">
      <c r="B15" s="11"/>
      <c r="C15" s="11"/>
      <c r="D15" s="11"/>
      <c r="E15" s="27">
        <v>5413</v>
      </c>
      <c r="F15" s="27" t="s">
        <v>45</v>
      </c>
      <c r="G15" s="75"/>
      <c r="H15" s="75"/>
      <c r="I15" s="77"/>
      <c r="J15" s="76"/>
      <c r="K15" s="76"/>
      <c r="L15" s="76"/>
    </row>
    <row r="16" spans="2:12" x14ac:dyDescent="0.25">
      <c r="B16" s="12" t="s">
        <v>17</v>
      </c>
      <c r="C16" s="10"/>
      <c r="D16" s="10"/>
      <c r="E16" s="10"/>
      <c r="F16" s="19"/>
      <c r="G16" s="75"/>
      <c r="H16" s="75"/>
      <c r="I16" s="75"/>
      <c r="J16" s="76"/>
      <c r="K16" s="76"/>
      <c r="L16" s="76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F38" sqref="F3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38" t="s">
        <v>46</v>
      </c>
      <c r="C2" s="138"/>
      <c r="D2" s="138"/>
      <c r="E2" s="138"/>
      <c r="F2" s="138"/>
      <c r="G2" s="138"/>
      <c r="H2" s="138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6" t="s">
        <v>8</v>
      </c>
      <c r="C4" s="36" t="s">
        <v>69</v>
      </c>
      <c r="D4" s="36" t="s">
        <v>52</v>
      </c>
      <c r="E4" s="36" t="s">
        <v>49</v>
      </c>
      <c r="F4" s="36" t="s">
        <v>70</v>
      </c>
      <c r="G4" s="36" t="s">
        <v>18</v>
      </c>
      <c r="H4" s="36" t="s">
        <v>50</v>
      </c>
    </row>
    <row r="5" spans="2:8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20</v>
      </c>
      <c r="H5" s="36" t="s">
        <v>21</v>
      </c>
    </row>
    <row r="6" spans="2:8" x14ac:dyDescent="0.25">
      <c r="B6" s="6" t="s">
        <v>138</v>
      </c>
      <c r="C6" s="82">
        <v>0</v>
      </c>
      <c r="D6" s="78">
        <v>0</v>
      </c>
      <c r="E6" s="83">
        <v>0</v>
      </c>
      <c r="F6" s="84">
        <v>0</v>
      </c>
      <c r="G6" s="26"/>
      <c r="H6" s="26"/>
    </row>
    <row r="7" spans="2:8" x14ac:dyDescent="0.25">
      <c r="B7" s="6" t="s">
        <v>37</v>
      </c>
      <c r="C7" s="78"/>
      <c r="D7" s="78"/>
      <c r="E7" s="78"/>
      <c r="F7" s="84"/>
      <c r="G7" s="26"/>
      <c r="H7" s="26"/>
    </row>
    <row r="8" spans="2:8" x14ac:dyDescent="0.25">
      <c r="B8" s="29" t="s">
        <v>36</v>
      </c>
      <c r="C8" s="78"/>
      <c r="D8" s="78"/>
      <c r="E8" s="78"/>
      <c r="F8" s="84"/>
      <c r="G8" s="26"/>
      <c r="H8" s="26"/>
    </row>
    <row r="9" spans="2:8" x14ac:dyDescent="0.25">
      <c r="B9" s="6" t="s">
        <v>139</v>
      </c>
      <c r="C9" s="63"/>
      <c r="D9" s="78"/>
      <c r="E9" s="78"/>
      <c r="F9" s="84"/>
      <c r="G9" s="26"/>
      <c r="H9" s="26"/>
    </row>
    <row r="10" spans="2:8" x14ac:dyDescent="0.25">
      <c r="B10" s="28" t="s">
        <v>26</v>
      </c>
      <c r="C10" s="63"/>
      <c r="D10" s="78"/>
      <c r="E10" s="78"/>
      <c r="F10" s="84"/>
      <c r="G10" s="26"/>
      <c r="H10" s="26"/>
    </row>
    <row r="11" spans="2:8" x14ac:dyDescent="0.25">
      <c r="B11" s="6" t="s">
        <v>140</v>
      </c>
      <c r="C11" s="63"/>
      <c r="D11" s="78"/>
      <c r="E11" s="83"/>
      <c r="F11" s="84"/>
      <c r="G11" s="26"/>
      <c r="H11" s="26"/>
    </row>
    <row r="12" spans="2:8" x14ac:dyDescent="0.25">
      <c r="B12" s="28" t="s">
        <v>141</v>
      </c>
      <c r="C12" s="74"/>
      <c r="D12" s="78"/>
      <c r="E12" s="83"/>
      <c r="F12" s="84"/>
      <c r="G12" s="26"/>
      <c r="H12" s="26"/>
    </row>
    <row r="13" spans="2:8" x14ac:dyDescent="0.25">
      <c r="B13" s="79" t="s">
        <v>35</v>
      </c>
      <c r="C13" s="74"/>
      <c r="D13" s="78"/>
      <c r="E13" s="83"/>
      <c r="F13" s="84"/>
      <c r="G13" s="26"/>
      <c r="H13" s="26"/>
    </row>
    <row r="14" spans="2:8" x14ac:dyDescent="0.25">
      <c r="B14" s="28" t="s">
        <v>34</v>
      </c>
      <c r="C14" s="74"/>
      <c r="D14" s="78"/>
      <c r="E14" s="83"/>
      <c r="F14" s="84"/>
      <c r="G14" s="26"/>
      <c r="H14" s="26"/>
    </row>
    <row r="15" spans="2:8" x14ac:dyDescent="0.25">
      <c r="B15" s="6" t="s">
        <v>17</v>
      </c>
      <c r="C15" s="74"/>
      <c r="D15" s="78"/>
      <c r="E15" s="83"/>
      <c r="F15" s="84"/>
      <c r="G15" s="26"/>
      <c r="H15" s="26"/>
    </row>
    <row r="16" spans="2:8" x14ac:dyDescent="0.25">
      <c r="B16" s="79"/>
      <c r="C16" s="63"/>
      <c r="D16" s="78"/>
      <c r="E16" s="83"/>
      <c r="F16" s="84"/>
      <c r="G16" s="26"/>
      <c r="H16" s="26"/>
    </row>
    <row r="17" spans="2:8" ht="15.75" customHeight="1" x14ac:dyDescent="0.25">
      <c r="B17" s="81" t="s">
        <v>142</v>
      </c>
      <c r="C17" s="82">
        <v>0</v>
      </c>
      <c r="D17" s="78">
        <v>0</v>
      </c>
      <c r="E17" s="83">
        <v>0</v>
      </c>
      <c r="F17" s="84">
        <v>0</v>
      </c>
      <c r="G17" s="26"/>
      <c r="H17" s="26"/>
    </row>
    <row r="18" spans="2:8" ht="15.75" customHeight="1" x14ac:dyDescent="0.25">
      <c r="B18" s="6" t="s">
        <v>37</v>
      </c>
      <c r="C18" s="63"/>
      <c r="D18" s="4"/>
      <c r="E18" s="4"/>
      <c r="F18" s="26"/>
      <c r="G18" s="26"/>
      <c r="H18" s="26"/>
    </row>
    <row r="19" spans="2:8" x14ac:dyDescent="0.25">
      <c r="B19" s="6" t="s">
        <v>36</v>
      </c>
      <c r="C19" s="78"/>
      <c r="D19" s="4"/>
      <c r="E19" s="4"/>
      <c r="F19" s="26"/>
      <c r="G19" s="26"/>
      <c r="H19" s="26"/>
    </row>
    <row r="20" spans="2:8" x14ac:dyDescent="0.25">
      <c r="B20" s="29" t="s">
        <v>139</v>
      </c>
      <c r="C20" s="78"/>
      <c r="D20" s="4"/>
      <c r="E20" s="4"/>
      <c r="F20" s="26"/>
      <c r="G20" s="26"/>
      <c r="H20" s="26"/>
    </row>
    <row r="21" spans="2:8" x14ac:dyDescent="0.25">
      <c r="B21" s="6" t="s">
        <v>26</v>
      </c>
      <c r="C21" s="63"/>
      <c r="D21" s="4"/>
      <c r="E21" s="4"/>
      <c r="F21" s="26"/>
      <c r="G21" s="26"/>
      <c r="H21" s="26"/>
    </row>
    <row r="22" spans="2:8" x14ac:dyDescent="0.25">
      <c r="B22" s="28" t="s">
        <v>140</v>
      </c>
      <c r="C22" s="63"/>
      <c r="D22" s="4"/>
      <c r="E22" s="5"/>
      <c r="F22" s="26"/>
      <c r="G22" s="26"/>
      <c r="H22" s="26"/>
    </row>
    <row r="23" spans="2:8" x14ac:dyDescent="0.25">
      <c r="B23" s="6" t="s">
        <v>141</v>
      </c>
      <c r="C23" s="63"/>
      <c r="D23" s="4"/>
      <c r="E23" s="5"/>
      <c r="F23" s="26"/>
      <c r="G23" s="26"/>
      <c r="H23" s="26"/>
    </row>
    <row r="24" spans="2:8" x14ac:dyDescent="0.25">
      <c r="B24" s="28" t="s">
        <v>35</v>
      </c>
      <c r="C24" s="63"/>
      <c r="D24" s="4"/>
      <c r="E24" s="5"/>
      <c r="F24" s="26"/>
      <c r="G24" s="26"/>
      <c r="H24" s="26"/>
    </row>
    <row r="25" spans="2:8" x14ac:dyDescent="0.25">
      <c r="B25" s="79" t="s">
        <v>34</v>
      </c>
      <c r="C25" s="63"/>
      <c r="D25" s="4"/>
      <c r="E25" s="5"/>
      <c r="F25" s="26"/>
      <c r="G25" s="26"/>
      <c r="H25" s="26"/>
    </row>
    <row r="26" spans="2:8" x14ac:dyDescent="0.25">
      <c r="B26" s="28" t="s">
        <v>17</v>
      </c>
      <c r="C26" s="63"/>
      <c r="D26" s="4"/>
      <c r="E26" s="5"/>
      <c r="F26" s="26"/>
      <c r="G26" s="26"/>
      <c r="H26" s="26"/>
    </row>
    <row r="27" spans="2:8" x14ac:dyDescent="0.25">
      <c r="B27" s="6" t="s">
        <v>128</v>
      </c>
      <c r="C27" s="63"/>
      <c r="D27" s="4"/>
      <c r="E27" s="5"/>
      <c r="F27" s="26"/>
      <c r="G27" s="26"/>
      <c r="H27" s="26"/>
    </row>
    <row r="28" spans="2:8" x14ac:dyDescent="0.25">
      <c r="B28" s="79" t="s">
        <v>129</v>
      </c>
      <c r="C28" s="63"/>
      <c r="D28" s="4"/>
      <c r="E28" s="5"/>
      <c r="F28" s="26"/>
      <c r="G28" s="26"/>
      <c r="H28" s="26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workbookViewId="0">
      <selection activeCell="H30" sqref="H3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38" t="s">
        <v>12</v>
      </c>
      <c r="C2" s="151"/>
      <c r="D2" s="151"/>
      <c r="E2" s="151"/>
      <c r="F2" s="151"/>
      <c r="G2" s="151"/>
      <c r="H2" s="151"/>
      <c r="I2" s="151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52" t="s">
        <v>68</v>
      </c>
      <c r="C4" s="152"/>
      <c r="D4" s="152"/>
      <c r="E4" s="152"/>
      <c r="F4" s="152"/>
      <c r="G4" s="152"/>
      <c r="H4" s="152"/>
      <c r="I4" s="152"/>
    </row>
    <row r="5" spans="2:9" ht="18" x14ac:dyDescent="0.25">
      <c r="B5" s="17"/>
      <c r="C5" s="17"/>
      <c r="D5" s="17"/>
      <c r="E5" s="17"/>
      <c r="F5" s="17"/>
      <c r="G5" s="17"/>
      <c r="H5" s="17"/>
      <c r="I5" s="3"/>
    </row>
    <row r="6" spans="2:9" ht="25.5" x14ac:dyDescent="0.25">
      <c r="B6" s="135" t="s">
        <v>8</v>
      </c>
      <c r="C6" s="136"/>
      <c r="D6" s="136"/>
      <c r="E6" s="137"/>
      <c r="F6" s="36" t="s">
        <v>52</v>
      </c>
      <c r="G6" s="36" t="s">
        <v>49</v>
      </c>
      <c r="H6" s="36" t="s">
        <v>136</v>
      </c>
      <c r="I6" s="36" t="s">
        <v>50</v>
      </c>
    </row>
    <row r="7" spans="2:9" s="25" customFormat="1" ht="15.75" customHeight="1" x14ac:dyDescent="0.2">
      <c r="B7" s="153">
        <v>1</v>
      </c>
      <c r="C7" s="154"/>
      <c r="D7" s="154"/>
      <c r="E7" s="155"/>
      <c r="F7" s="37">
        <v>2</v>
      </c>
      <c r="G7" s="37">
        <v>3</v>
      </c>
      <c r="H7" s="37">
        <v>4</v>
      </c>
      <c r="I7" s="37" t="s">
        <v>48</v>
      </c>
    </row>
    <row r="8" spans="2:9" s="40" customFormat="1" ht="30" customHeight="1" x14ac:dyDescent="0.25">
      <c r="B8" s="146" t="s">
        <v>145</v>
      </c>
      <c r="C8" s="147"/>
      <c r="D8" s="148"/>
      <c r="E8" s="92" t="s">
        <v>146</v>
      </c>
      <c r="F8" s="100">
        <f>SUM(F9+F13+F17)</f>
        <v>935311.22</v>
      </c>
      <c r="G8" s="101">
        <f>SUM(G9+G13+G17)</f>
        <v>935311.22</v>
      </c>
      <c r="H8" s="101">
        <f>SUM(H9+H13+H17)</f>
        <v>966589.82</v>
      </c>
      <c r="I8" s="102">
        <v>103.3</v>
      </c>
    </row>
    <row r="9" spans="2:9" s="40" customFormat="1" ht="30" customHeight="1" x14ac:dyDescent="0.25">
      <c r="B9" s="146" t="s">
        <v>150</v>
      </c>
      <c r="C9" s="147"/>
      <c r="D9" s="148"/>
      <c r="E9" s="93" t="s">
        <v>147</v>
      </c>
      <c r="F9" s="100">
        <f t="shared" ref="F9:H10" si="0">F10</f>
        <v>26200</v>
      </c>
      <c r="G9" s="101">
        <f t="shared" si="0"/>
        <v>26200</v>
      </c>
      <c r="H9" s="101">
        <f t="shared" si="0"/>
        <v>26197.24</v>
      </c>
      <c r="I9" s="102">
        <v>100</v>
      </c>
    </row>
    <row r="10" spans="2:9" s="40" customFormat="1" ht="30" customHeight="1" x14ac:dyDescent="0.25">
      <c r="B10" s="150" t="s">
        <v>148</v>
      </c>
      <c r="C10" s="147"/>
      <c r="D10" s="148"/>
      <c r="E10" s="94" t="s">
        <v>149</v>
      </c>
      <c r="F10" s="95">
        <f t="shared" si="0"/>
        <v>26200</v>
      </c>
      <c r="G10" s="96">
        <f t="shared" si="0"/>
        <v>26200</v>
      </c>
      <c r="H10" s="96">
        <f t="shared" si="0"/>
        <v>26197.24</v>
      </c>
      <c r="I10" s="97">
        <v>100</v>
      </c>
    </row>
    <row r="11" spans="2:9" s="40" customFormat="1" ht="30" customHeight="1" x14ac:dyDescent="0.25">
      <c r="B11" s="149">
        <v>3</v>
      </c>
      <c r="C11" s="149"/>
      <c r="D11" s="149"/>
      <c r="E11" s="41" t="s">
        <v>4</v>
      </c>
      <c r="F11" s="95">
        <v>26200</v>
      </c>
      <c r="G11" s="96">
        <v>26200</v>
      </c>
      <c r="H11" s="96">
        <v>26197.24</v>
      </c>
      <c r="I11" s="97">
        <v>100</v>
      </c>
    </row>
    <row r="12" spans="2:9" s="40" customFormat="1" ht="30" customHeight="1" x14ac:dyDescent="0.25">
      <c r="B12" s="139">
        <v>32</v>
      </c>
      <c r="C12" s="140"/>
      <c r="D12" s="141"/>
      <c r="E12" s="39" t="s">
        <v>14</v>
      </c>
      <c r="F12" s="95">
        <v>26200</v>
      </c>
      <c r="G12" s="96">
        <v>26200</v>
      </c>
      <c r="H12" s="96">
        <v>26197.24</v>
      </c>
      <c r="I12" s="97">
        <v>100</v>
      </c>
    </row>
    <row r="13" spans="2:9" s="40" customFormat="1" ht="30" customHeight="1" x14ac:dyDescent="0.25">
      <c r="B13" s="146" t="s">
        <v>150</v>
      </c>
      <c r="C13" s="147"/>
      <c r="D13" s="148"/>
      <c r="E13" s="93" t="s">
        <v>151</v>
      </c>
      <c r="F13" s="100">
        <f t="shared" ref="F13:H15" si="1">F14</f>
        <v>228962</v>
      </c>
      <c r="G13" s="101">
        <f t="shared" si="1"/>
        <v>228962</v>
      </c>
      <c r="H13" s="101">
        <f t="shared" si="1"/>
        <v>228962</v>
      </c>
      <c r="I13" s="102">
        <v>100</v>
      </c>
    </row>
    <row r="14" spans="2:9" s="40" customFormat="1" ht="30" customHeight="1" x14ac:dyDescent="0.25">
      <c r="B14" s="142" t="s">
        <v>148</v>
      </c>
      <c r="C14" s="142"/>
      <c r="D14" s="142"/>
      <c r="E14" s="94" t="s">
        <v>149</v>
      </c>
      <c r="F14" s="95">
        <f t="shared" si="1"/>
        <v>228962</v>
      </c>
      <c r="G14" s="96">
        <f t="shared" si="1"/>
        <v>228962</v>
      </c>
      <c r="H14" s="96">
        <f t="shared" si="1"/>
        <v>228962</v>
      </c>
      <c r="I14" s="97">
        <v>100</v>
      </c>
    </row>
    <row r="15" spans="2:9" s="40" customFormat="1" ht="30" customHeight="1" x14ac:dyDescent="0.25">
      <c r="B15" s="143">
        <v>3</v>
      </c>
      <c r="C15" s="144"/>
      <c r="D15" s="145"/>
      <c r="E15" s="41" t="s">
        <v>4</v>
      </c>
      <c r="F15" s="95">
        <f t="shared" si="1"/>
        <v>228962</v>
      </c>
      <c r="G15" s="96">
        <f t="shared" si="1"/>
        <v>228962</v>
      </c>
      <c r="H15" s="96">
        <f t="shared" si="1"/>
        <v>228962</v>
      </c>
      <c r="I15" s="97">
        <v>100</v>
      </c>
    </row>
    <row r="16" spans="2:9" s="40" customFormat="1" ht="30" customHeight="1" x14ac:dyDescent="0.25">
      <c r="B16" s="139">
        <v>32</v>
      </c>
      <c r="C16" s="140"/>
      <c r="D16" s="141"/>
      <c r="E16" s="90" t="s">
        <v>14</v>
      </c>
      <c r="F16" s="95">
        <v>228962</v>
      </c>
      <c r="G16" s="96">
        <v>228962</v>
      </c>
      <c r="H16" s="96">
        <v>228962</v>
      </c>
      <c r="I16" s="97">
        <v>100</v>
      </c>
    </row>
    <row r="17" spans="2:9" s="40" customFormat="1" ht="30" customHeight="1" x14ac:dyDescent="0.25">
      <c r="B17" s="146" t="s">
        <v>150</v>
      </c>
      <c r="C17" s="147"/>
      <c r="D17" s="148"/>
      <c r="E17" s="92" t="s">
        <v>152</v>
      </c>
      <c r="F17" s="100">
        <f t="shared" ref="F17:G19" si="2">F18</f>
        <v>680149.22</v>
      </c>
      <c r="G17" s="101">
        <f t="shared" si="2"/>
        <v>680149.22</v>
      </c>
      <c r="H17" s="101">
        <f>H18</f>
        <v>711430.58</v>
      </c>
      <c r="I17" s="102">
        <v>104.6</v>
      </c>
    </row>
    <row r="18" spans="2:9" s="40" customFormat="1" ht="30" customHeight="1" x14ac:dyDescent="0.25">
      <c r="B18" s="142" t="s">
        <v>153</v>
      </c>
      <c r="C18" s="142"/>
      <c r="D18" s="142"/>
      <c r="E18" s="94" t="s">
        <v>154</v>
      </c>
      <c r="F18" s="95">
        <f t="shared" si="2"/>
        <v>680149.22</v>
      </c>
      <c r="G18" s="96">
        <f t="shared" si="2"/>
        <v>680149.22</v>
      </c>
      <c r="H18" s="96">
        <f>H19</f>
        <v>711430.58</v>
      </c>
      <c r="I18" s="97">
        <v>104.6</v>
      </c>
    </row>
    <row r="19" spans="2:9" s="40" customFormat="1" ht="30" customHeight="1" x14ac:dyDescent="0.25">
      <c r="B19" s="149">
        <v>3</v>
      </c>
      <c r="C19" s="149"/>
      <c r="D19" s="149"/>
      <c r="E19" s="41" t="s">
        <v>4</v>
      </c>
      <c r="F19" s="95">
        <f t="shared" si="2"/>
        <v>680149.22</v>
      </c>
      <c r="G19" s="96">
        <f t="shared" si="2"/>
        <v>680149.22</v>
      </c>
      <c r="H19" s="96">
        <f>H20</f>
        <v>711430.58</v>
      </c>
      <c r="I19" s="97">
        <v>104.6</v>
      </c>
    </row>
    <row r="20" spans="2:9" s="40" customFormat="1" ht="30" customHeight="1" x14ac:dyDescent="0.25">
      <c r="B20" s="139">
        <v>31</v>
      </c>
      <c r="C20" s="140"/>
      <c r="D20" s="141"/>
      <c r="E20" s="41" t="s">
        <v>5</v>
      </c>
      <c r="F20" s="95">
        <v>680149.22</v>
      </c>
      <c r="G20" s="96">
        <v>680149.22</v>
      </c>
      <c r="H20" s="96">
        <v>711430.58</v>
      </c>
      <c r="I20" s="97">
        <v>104.6</v>
      </c>
    </row>
    <row r="21" spans="2:9" s="40" customFormat="1" ht="30" customHeight="1" x14ac:dyDescent="0.25">
      <c r="B21" s="146" t="s">
        <v>155</v>
      </c>
      <c r="C21" s="147"/>
      <c r="D21" s="148"/>
      <c r="E21" s="92" t="s">
        <v>156</v>
      </c>
      <c r="F21" s="100">
        <f>SUM(F22+F43+F47)</f>
        <v>607155.87</v>
      </c>
      <c r="G21" s="101">
        <f>SUM(G22+G43+G47)</f>
        <v>607327.88</v>
      </c>
      <c r="H21" s="101">
        <f>SUM(H22+H43+H47)</f>
        <v>448230.66000000003</v>
      </c>
      <c r="I21" s="102">
        <v>73.8</v>
      </c>
    </row>
    <row r="22" spans="2:9" s="40" customFormat="1" ht="30" customHeight="1" x14ac:dyDescent="0.25">
      <c r="B22" s="146" t="s">
        <v>150</v>
      </c>
      <c r="C22" s="147"/>
      <c r="D22" s="148"/>
      <c r="E22" s="93" t="s">
        <v>157</v>
      </c>
      <c r="F22" s="100">
        <f>SUM(F23+F27+F30+F37)</f>
        <v>469390.32999999996</v>
      </c>
      <c r="G22" s="101">
        <f>SUM(G23+G27+G30+G37)</f>
        <v>469562.33999999997</v>
      </c>
      <c r="H22" s="101">
        <f>SUM(H23+H27+H30+H37)</f>
        <v>317398.26</v>
      </c>
      <c r="I22" s="102">
        <v>67.599999999999994</v>
      </c>
    </row>
    <row r="23" spans="2:9" s="40" customFormat="1" ht="30" customHeight="1" x14ac:dyDescent="0.25">
      <c r="B23" s="142" t="s">
        <v>153</v>
      </c>
      <c r="C23" s="142"/>
      <c r="D23" s="142"/>
      <c r="E23" s="94" t="s">
        <v>154</v>
      </c>
      <c r="F23" s="95">
        <f>F24</f>
        <v>13088.169999999998</v>
      </c>
      <c r="G23" s="96">
        <f>G24</f>
        <v>13260.18</v>
      </c>
      <c r="H23" s="96">
        <f>H24</f>
        <v>13212.89</v>
      </c>
      <c r="I23" s="97">
        <v>99.6</v>
      </c>
    </row>
    <row r="24" spans="2:9" s="40" customFormat="1" ht="30" customHeight="1" x14ac:dyDescent="0.25">
      <c r="B24" s="149">
        <v>3</v>
      </c>
      <c r="C24" s="149"/>
      <c r="D24" s="149"/>
      <c r="E24" s="41" t="s">
        <v>4</v>
      </c>
      <c r="F24" s="95">
        <f>SUM(F25:F26)</f>
        <v>13088.169999999998</v>
      </c>
      <c r="G24" s="96">
        <f>SUM(G25:G26)</f>
        <v>13260.18</v>
      </c>
      <c r="H24" s="96">
        <f>SUM(H25:H26)</f>
        <v>13212.89</v>
      </c>
      <c r="I24" s="97">
        <v>99.6</v>
      </c>
    </row>
    <row r="25" spans="2:9" s="40" customFormat="1" ht="30" customHeight="1" x14ac:dyDescent="0.25">
      <c r="B25" s="139">
        <v>31</v>
      </c>
      <c r="C25" s="140"/>
      <c r="D25" s="141"/>
      <c r="E25" s="41" t="s">
        <v>5</v>
      </c>
      <c r="F25" s="95">
        <v>8791.8799999999992</v>
      </c>
      <c r="G25" s="96">
        <v>8963.89</v>
      </c>
      <c r="H25" s="96">
        <v>8916.6299999999992</v>
      </c>
      <c r="I25" s="97">
        <v>99.5</v>
      </c>
    </row>
    <row r="26" spans="2:9" s="40" customFormat="1" ht="30" customHeight="1" x14ac:dyDescent="0.25">
      <c r="B26" s="139">
        <v>32</v>
      </c>
      <c r="C26" s="140"/>
      <c r="D26" s="141"/>
      <c r="E26" s="90" t="s">
        <v>14</v>
      </c>
      <c r="F26" s="95">
        <v>4296.29</v>
      </c>
      <c r="G26" s="96">
        <v>4296.29</v>
      </c>
      <c r="H26" s="96">
        <v>4296.26</v>
      </c>
      <c r="I26" s="97">
        <v>100</v>
      </c>
    </row>
    <row r="27" spans="2:9" s="40" customFormat="1" ht="30" customHeight="1" x14ac:dyDescent="0.25">
      <c r="B27" s="142" t="s">
        <v>158</v>
      </c>
      <c r="C27" s="142"/>
      <c r="D27" s="142"/>
      <c r="E27" s="94" t="s">
        <v>159</v>
      </c>
      <c r="F27" s="95">
        <f t="shared" ref="F27:H28" si="3">F28</f>
        <v>6000</v>
      </c>
      <c r="G27" s="96">
        <f t="shared" si="3"/>
        <v>6000</v>
      </c>
      <c r="H27" s="96">
        <f t="shared" si="3"/>
        <v>6597.87</v>
      </c>
      <c r="I27" s="97">
        <v>110</v>
      </c>
    </row>
    <row r="28" spans="2:9" s="40" customFormat="1" ht="30" customHeight="1" x14ac:dyDescent="0.25">
      <c r="B28" s="149">
        <v>3</v>
      </c>
      <c r="C28" s="149"/>
      <c r="D28" s="149"/>
      <c r="E28" s="41" t="s">
        <v>4</v>
      </c>
      <c r="F28" s="95">
        <f t="shared" si="3"/>
        <v>6000</v>
      </c>
      <c r="G28" s="96">
        <f t="shared" si="3"/>
        <v>6000</v>
      </c>
      <c r="H28" s="96">
        <f t="shared" si="3"/>
        <v>6597.87</v>
      </c>
      <c r="I28" s="97">
        <v>110</v>
      </c>
    </row>
    <row r="29" spans="2:9" s="40" customFormat="1" ht="30" customHeight="1" x14ac:dyDescent="0.25">
      <c r="B29" s="139">
        <v>31</v>
      </c>
      <c r="C29" s="140"/>
      <c r="D29" s="141"/>
      <c r="E29" s="41" t="s">
        <v>5</v>
      </c>
      <c r="F29" s="95">
        <v>6000</v>
      </c>
      <c r="G29" s="96">
        <v>6000</v>
      </c>
      <c r="H29" s="96">
        <v>6597.87</v>
      </c>
      <c r="I29" s="97">
        <v>110</v>
      </c>
    </row>
    <row r="30" spans="2:9" s="40" customFormat="1" ht="30" customHeight="1" x14ac:dyDescent="0.25">
      <c r="B30" s="142" t="s">
        <v>160</v>
      </c>
      <c r="C30" s="142"/>
      <c r="D30" s="142"/>
      <c r="E30" s="94" t="s">
        <v>161</v>
      </c>
      <c r="F30" s="95">
        <f>SUM(F31+F35)</f>
        <v>238901.06</v>
      </c>
      <c r="G30" s="96">
        <f>SUM(G31+G35)</f>
        <v>238901.06</v>
      </c>
      <c r="H30" s="96">
        <f>SUM(H31+H35)</f>
        <v>201413.02</v>
      </c>
      <c r="I30" s="97">
        <v>84.3</v>
      </c>
    </row>
    <row r="31" spans="2:9" s="40" customFormat="1" ht="30" customHeight="1" x14ac:dyDescent="0.25">
      <c r="B31" s="149">
        <v>3</v>
      </c>
      <c r="C31" s="149"/>
      <c r="D31" s="149"/>
      <c r="E31" s="41" t="s">
        <v>4</v>
      </c>
      <c r="F31" s="95">
        <f>SUM(F32:F34)</f>
        <v>236545.23</v>
      </c>
      <c r="G31" s="96">
        <f>SUM(G32:G34)</f>
        <v>236545.23</v>
      </c>
      <c r="H31" s="96">
        <f>SUM(H32:H34)</f>
        <v>201315.81999999998</v>
      </c>
      <c r="I31" s="97">
        <v>85.1</v>
      </c>
    </row>
    <row r="32" spans="2:9" s="40" customFormat="1" ht="30" customHeight="1" x14ac:dyDescent="0.25">
      <c r="B32" s="139">
        <v>31</v>
      </c>
      <c r="C32" s="140"/>
      <c r="D32" s="141"/>
      <c r="E32" s="41" t="s">
        <v>5</v>
      </c>
      <c r="F32" s="103">
        <v>0</v>
      </c>
      <c r="G32" s="97">
        <v>0</v>
      </c>
      <c r="H32" s="97">
        <v>0</v>
      </c>
      <c r="I32" s="97">
        <v>0</v>
      </c>
    </row>
    <row r="33" spans="2:9" s="40" customFormat="1" ht="30" customHeight="1" x14ac:dyDescent="0.25">
      <c r="B33" s="139">
        <v>32</v>
      </c>
      <c r="C33" s="140"/>
      <c r="D33" s="141"/>
      <c r="E33" s="99" t="s">
        <v>14</v>
      </c>
      <c r="F33" s="95">
        <v>236147.06</v>
      </c>
      <c r="G33" s="96">
        <v>236147.06</v>
      </c>
      <c r="H33" s="96">
        <v>201310.96</v>
      </c>
      <c r="I33" s="97">
        <v>85.1</v>
      </c>
    </row>
    <row r="34" spans="2:9" s="40" customFormat="1" ht="30" customHeight="1" x14ac:dyDescent="0.25">
      <c r="B34" s="156">
        <v>34</v>
      </c>
      <c r="C34" s="156"/>
      <c r="D34" s="156"/>
      <c r="E34" s="41" t="s">
        <v>110</v>
      </c>
      <c r="F34" s="95">
        <v>398.17</v>
      </c>
      <c r="G34" s="96">
        <v>398.17</v>
      </c>
      <c r="H34" s="96">
        <v>4.8600000000000003</v>
      </c>
      <c r="I34" s="97">
        <v>1.2</v>
      </c>
    </row>
    <row r="35" spans="2:9" s="40" customFormat="1" ht="30" customHeight="1" x14ac:dyDescent="0.25">
      <c r="B35" s="143">
        <v>4</v>
      </c>
      <c r="C35" s="144"/>
      <c r="D35" s="145"/>
      <c r="E35" s="41" t="s">
        <v>6</v>
      </c>
      <c r="F35" s="95">
        <f>F36</f>
        <v>2355.83</v>
      </c>
      <c r="G35" s="96">
        <f>G36</f>
        <v>2355.83</v>
      </c>
      <c r="H35" s="96">
        <f>H36</f>
        <v>97.2</v>
      </c>
      <c r="I35" s="97">
        <v>4.0999999999999996</v>
      </c>
    </row>
    <row r="36" spans="2:9" s="40" customFormat="1" ht="30" customHeight="1" x14ac:dyDescent="0.25">
      <c r="B36" s="139">
        <v>42</v>
      </c>
      <c r="C36" s="140"/>
      <c r="D36" s="141"/>
      <c r="E36" s="90" t="s">
        <v>162</v>
      </c>
      <c r="F36" s="95">
        <v>2355.83</v>
      </c>
      <c r="G36" s="96">
        <v>2355.83</v>
      </c>
      <c r="H36" s="96">
        <v>97.2</v>
      </c>
      <c r="I36" s="97">
        <v>4.0999999999999996</v>
      </c>
    </row>
    <row r="37" spans="2:9" s="40" customFormat="1" ht="30" customHeight="1" x14ac:dyDescent="0.25">
      <c r="B37" s="142" t="s">
        <v>164</v>
      </c>
      <c r="C37" s="142"/>
      <c r="D37" s="142"/>
      <c r="E37" s="94" t="s">
        <v>81</v>
      </c>
      <c r="F37" s="95">
        <f>SUM(F38+F40)</f>
        <v>211401.09999999998</v>
      </c>
      <c r="G37" s="96">
        <f>SUM(G38+G40)</f>
        <v>211401.09999999998</v>
      </c>
      <c r="H37" s="96">
        <f>SUM(H38+H40)</f>
        <v>96174.48</v>
      </c>
      <c r="I37" s="97">
        <v>45.5</v>
      </c>
    </row>
    <row r="38" spans="2:9" s="40" customFormat="1" ht="30" customHeight="1" x14ac:dyDescent="0.25">
      <c r="B38" s="149">
        <v>3</v>
      </c>
      <c r="C38" s="149"/>
      <c r="D38" s="149"/>
      <c r="E38" s="41" t="s">
        <v>4</v>
      </c>
      <c r="F38" s="95">
        <f>F39</f>
        <v>102483.98</v>
      </c>
      <c r="G38" s="96">
        <f>G39</f>
        <v>102483.98</v>
      </c>
      <c r="H38" s="96">
        <f>H39</f>
        <v>51542.78</v>
      </c>
      <c r="I38" s="97">
        <v>50.3</v>
      </c>
    </row>
    <row r="39" spans="2:9" s="40" customFormat="1" ht="30" customHeight="1" x14ac:dyDescent="0.25">
      <c r="B39" s="149">
        <v>32</v>
      </c>
      <c r="C39" s="149"/>
      <c r="D39" s="149"/>
      <c r="E39" s="41" t="s">
        <v>14</v>
      </c>
      <c r="F39" s="95">
        <v>102483.98</v>
      </c>
      <c r="G39" s="96">
        <v>102483.98</v>
      </c>
      <c r="H39" s="96">
        <v>51542.78</v>
      </c>
      <c r="I39" s="97">
        <v>50.3</v>
      </c>
    </row>
    <row r="40" spans="2:9" s="40" customFormat="1" ht="30" customHeight="1" x14ac:dyDescent="0.25">
      <c r="B40" s="143">
        <v>4</v>
      </c>
      <c r="C40" s="144"/>
      <c r="D40" s="145"/>
      <c r="E40" s="41" t="s">
        <v>6</v>
      </c>
      <c r="F40" s="95">
        <f>SUM(F41+F42)</f>
        <v>108917.12</v>
      </c>
      <c r="G40" s="96">
        <f>SUM(G41+G42)</f>
        <v>108917.12</v>
      </c>
      <c r="H40" s="96">
        <f>SUM(H41+H42)</f>
        <v>44631.7</v>
      </c>
      <c r="I40" s="97">
        <v>41</v>
      </c>
    </row>
    <row r="41" spans="2:9" s="40" customFormat="1" ht="30" customHeight="1" x14ac:dyDescent="0.25">
      <c r="B41" s="139">
        <v>42</v>
      </c>
      <c r="C41" s="140"/>
      <c r="D41" s="141"/>
      <c r="E41" s="99" t="s">
        <v>162</v>
      </c>
      <c r="F41" s="95">
        <v>25917.119999999999</v>
      </c>
      <c r="G41" s="96">
        <v>25917.119999999999</v>
      </c>
      <c r="H41" s="96">
        <v>22249.99</v>
      </c>
      <c r="I41" s="97">
        <v>85.9</v>
      </c>
    </row>
    <row r="42" spans="2:9" s="40" customFormat="1" ht="35.25" customHeight="1" x14ac:dyDescent="0.25">
      <c r="B42" s="139">
        <v>45</v>
      </c>
      <c r="C42" s="140"/>
      <c r="D42" s="141"/>
      <c r="E42" s="99" t="s">
        <v>163</v>
      </c>
      <c r="F42" s="95">
        <v>83000</v>
      </c>
      <c r="G42" s="96">
        <v>83000</v>
      </c>
      <c r="H42" s="96">
        <v>22381.71</v>
      </c>
      <c r="I42" s="97">
        <v>27</v>
      </c>
    </row>
    <row r="43" spans="2:9" s="40" customFormat="1" ht="30" customHeight="1" x14ac:dyDescent="0.25">
      <c r="B43" s="146" t="s">
        <v>150</v>
      </c>
      <c r="C43" s="147"/>
      <c r="D43" s="148"/>
      <c r="E43" s="98" t="s">
        <v>165</v>
      </c>
      <c r="F43" s="100">
        <f t="shared" ref="F43:H45" si="4">F44</f>
        <v>1239.54</v>
      </c>
      <c r="G43" s="101">
        <f t="shared" si="4"/>
        <v>1239.54</v>
      </c>
      <c r="H43" s="101">
        <f t="shared" si="4"/>
        <v>1239.54</v>
      </c>
      <c r="I43" s="102">
        <v>100</v>
      </c>
    </row>
    <row r="44" spans="2:9" s="40" customFormat="1" ht="30" customHeight="1" x14ac:dyDescent="0.25">
      <c r="B44" s="142" t="s">
        <v>166</v>
      </c>
      <c r="C44" s="142"/>
      <c r="D44" s="142"/>
      <c r="E44" s="94" t="s">
        <v>167</v>
      </c>
      <c r="F44" s="95">
        <f t="shared" si="4"/>
        <v>1239.54</v>
      </c>
      <c r="G44" s="96">
        <f t="shared" si="4"/>
        <v>1239.54</v>
      </c>
      <c r="H44" s="96">
        <f t="shared" si="4"/>
        <v>1239.54</v>
      </c>
      <c r="I44" s="97">
        <v>100</v>
      </c>
    </row>
    <row r="45" spans="2:9" s="40" customFormat="1" ht="30" customHeight="1" x14ac:dyDescent="0.25">
      <c r="B45" s="149">
        <v>3</v>
      </c>
      <c r="C45" s="149"/>
      <c r="D45" s="149"/>
      <c r="E45" s="41" t="s">
        <v>4</v>
      </c>
      <c r="F45" s="95">
        <f t="shared" si="4"/>
        <v>1239.54</v>
      </c>
      <c r="G45" s="96">
        <f t="shared" si="4"/>
        <v>1239.54</v>
      </c>
      <c r="H45" s="96">
        <f t="shared" si="4"/>
        <v>1239.54</v>
      </c>
      <c r="I45" s="97">
        <v>100</v>
      </c>
    </row>
    <row r="46" spans="2:9" s="40" customFormat="1" ht="30" customHeight="1" x14ac:dyDescent="0.25">
      <c r="B46" s="139">
        <v>32</v>
      </c>
      <c r="C46" s="140"/>
      <c r="D46" s="141"/>
      <c r="E46" s="41" t="s">
        <v>14</v>
      </c>
      <c r="F46" s="95">
        <v>1239.54</v>
      </c>
      <c r="G46" s="96">
        <v>1239.54</v>
      </c>
      <c r="H46" s="96">
        <v>1239.54</v>
      </c>
      <c r="I46" s="97">
        <v>100</v>
      </c>
    </row>
    <row r="47" spans="2:9" s="40" customFormat="1" ht="30" customHeight="1" x14ac:dyDescent="0.25">
      <c r="B47" s="146" t="s">
        <v>150</v>
      </c>
      <c r="C47" s="147"/>
      <c r="D47" s="148"/>
      <c r="E47" s="98" t="s">
        <v>168</v>
      </c>
      <c r="F47" s="100">
        <f>F48</f>
        <v>136526.00000000003</v>
      </c>
      <c r="G47" s="101">
        <f>G48</f>
        <v>136526.00000000003</v>
      </c>
      <c r="H47" s="101">
        <f>H48</f>
        <v>129592.86000000002</v>
      </c>
      <c r="I47" s="102">
        <v>94.9</v>
      </c>
    </row>
    <row r="48" spans="2:9" s="40" customFormat="1" ht="30" customHeight="1" x14ac:dyDescent="0.25">
      <c r="B48" s="142" t="s">
        <v>158</v>
      </c>
      <c r="C48" s="142"/>
      <c r="D48" s="142"/>
      <c r="E48" s="94" t="s">
        <v>159</v>
      </c>
      <c r="F48" s="95">
        <f>SUM(F49+F52)</f>
        <v>136526.00000000003</v>
      </c>
      <c r="G48" s="96">
        <f>SUM(G49+G52)</f>
        <v>136526.00000000003</v>
      </c>
      <c r="H48" s="96">
        <f>SUM(H49+H52)</f>
        <v>129592.86000000002</v>
      </c>
      <c r="I48" s="97">
        <v>94.9</v>
      </c>
    </row>
    <row r="49" spans="2:9" s="40" customFormat="1" ht="30" customHeight="1" x14ac:dyDescent="0.25">
      <c r="B49" s="149">
        <v>3</v>
      </c>
      <c r="C49" s="149"/>
      <c r="D49" s="149"/>
      <c r="E49" s="41" t="s">
        <v>4</v>
      </c>
      <c r="F49" s="95">
        <f>SUM(F50:F51)</f>
        <v>134198.77000000002</v>
      </c>
      <c r="G49" s="96">
        <f>SUM(G50:G51)</f>
        <v>134198.77000000002</v>
      </c>
      <c r="H49" s="96">
        <f>SUM(H50:H51)</f>
        <v>128800.86000000002</v>
      </c>
      <c r="I49" s="97">
        <v>96</v>
      </c>
    </row>
    <row r="50" spans="2:9" s="40" customFormat="1" ht="30" customHeight="1" x14ac:dyDescent="0.25">
      <c r="B50" s="139">
        <v>31</v>
      </c>
      <c r="C50" s="140"/>
      <c r="D50" s="141"/>
      <c r="E50" s="41" t="s">
        <v>5</v>
      </c>
      <c r="F50" s="95">
        <v>56544.56</v>
      </c>
      <c r="G50" s="96">
        <v>56544.56</v>
      </c>
      <c r="H50" s="96">
        <v>52304.79</v>
      </c>
      <c r="I50" s="97">
        <v>92.5</v>
      </c>
    </row>
    <row r="51" spans="2:9" s="40" customFormat="1" ht="30" customHeight="1" x14ac:dyDescent="0.25">
      <c r="B51" s="139">
        <v>32</v>
      </c>
      <c r="C51" s="140"/>
      <c r="D51" s="141"/>
      <c r="E51" s="41" t="s">
        <v>14</v>
      </c>
      <c r="F51" s="95">
        <v>77654.210000000006</v>
      </c>
      <c r="G51" s="96">
        <v>77654.210000000006</v>
      </c>
      <c r="H51" s="96">
        <v>76496.070000000007</v>
      </c>
      <c r="I51" s="97">
        <v>98.5</v>
      </c>
    </row>
    <row r="52" spans="2:9" s="40" customFormat="1" ht="30" customHeight="1" x14ac:dyDescent="0.25">
      <c r="B52" s="143">
        <v>4</v>
      </c>
      <c r="C52" s="144"/>
      <c r="D52" s="145"/>
      <c r="E52" s="41" t="s">
        <v>6</v>
      </c>
      <c r="F52" s="95">
        <f>F53</f>
        <v>2327.23</v>
      </c>
      <c r="G52" s="96">
        <f>G53</f>
        <v>2327.23</v>
      </c>
      <c r="H52" s="96">
        <f>H53</f>
        <v>792</v>
      </c>
      <c r="I52" s="97">
        <v>34</v>
      </c>
    </row>
    <row r="53" spans="2:9" s="40" customFormat="1" ht="30" customHeight="1" x14ac:dyDescent="0.25">
      <c r="B53" s="139">
        <v>42</v>
      </c>
      <c r="C53" s="140"/>
      <c r="D53" s="141"/>
      <c r="E53" s="99" t="s">
        <v>162</v>
      </c>
      <c r="F53" s="95">
        <v>2327.23</v>
      </c>
      <c r="G53" s="96">
        <v>2327.23</v>
      </c>
      <c r="H53" s="96">
        <v>792</v>
      </c>
      <c r="I53" s="97">
        <v>34</v>
      </c>
    </row>
  </sheetData>
  <mergeCells count="50">
    <mergeCell ref="B35:D35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11:D11"/>
    <mergeCell ref="B14:D14"/>
    <mergeCell ref="B9:D9"/>
    <mergeCell ref="B10:D10"/>
    <mergeCell ref="B2:I2"/>
    <mergeCell ref="B12:D12"/>
    <mergeCell ref="B13:D13"/>
    <mergeCell ref="B4:I4"/>
    <mergeCell ref="B6:E6"/>
    <mergeCell ref="B7:E7"/>
    <mergeCell ref="B8:D8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50:D50"/>
    <mergeCell ref="B36:D36"/>
    <mergeCell ref="B37:D37"/>
    <mergeCell ref="B53:D53"/>
    <mergeCell ref="B51:D51"/>
    <mergeCell ref="B52:D52"/>
    <mergeCell ref="B43:D43"/>
    <mergeCell ref="B42:D42"/>
    <mergeCell ref="B49:D49"/>
    <mergeCell ref="B47:D47"/>
    <mergeCell ref="B48:D48"/>
    <mergeCell ref="B44:D44"/>
    <mergeCell ref="B45:D45"/>
    <mergeCell ref="B46:D46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User011</cp:lastModifiedBy>
  <cp:lastPrinted>2024-01-22T10:55:27Z</cp:lastPrinted>
  <dcterms:created xsi:type="dcterms:W3CDTF">2022-08-12T12:51:27Z</dcterms:created>
  <dcterms:modified xsi:type="dcterms:W3CDTF">2024-01-23T11:34:12Z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